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61" yWindow="65506" windowWidth="14325" windowHeight="9360" tabRatio="779" activeTab="4"/>
  </bookViews>
  <sheets>
    <sheet name="Introduction" sheetId="1" r:id="rId1"/>
    <sheet name="Staff List and Wages" sheetId="2" r:id="rId2"/>
    <sheet name="Direct Labour Cost" sheetId="3" r:id="rId3"/>
    <sheet name="Indirect Cost of Production" sheetId="4" r:id="rId4"/>
    <sheet name="Administrative Costs" sheetId="5" r:id="rId5"/>
  </sheets>
  <definedNames>
    <definedName name="_xlnm.Print_Area" localSheetId="4">'Administrative Costs'!$A$1:$F$57</definedName>
    <definedName name="_xlnm.Print_Area" localSheetId="2">'Direct Labour Cost'!$A$1:$I$74</definedName>
    <definedName name="_xlnm.Print_Area" localSheetId="0">'Introduction'!$A$1:$G$142</definedName>
  </definedNames>
  <calcPr fullCalcOnLoad="1"/>
</workbook>
</file>

<file path=xl/comments1.xml><?xml version="1.0" encoding="utf-8"?>
<comments xmlns="http://schemas.openxmlformats.org/spreadsheetml/2006/main">
  <authors>
    <author>Miethe</author>
  </authors>
  <commentList>
    <comment ref="A112" authorId="0">
      <text>
        <r>
          <rPr>
            <b/>
            <sz val="8"/>
            <rFont val="Tahoma"/>
            <family val="0"/>
          </rPr>
          <t xml:space="preserve">All types of the costs linked to the establishment of a P&amp;O project are not  required for the calculation of the final cost of an orthopaedic device. These expenses can be neglected so long as the costs will not remain in the routine work of the workshop after handing over by the sponsor or project implementing agency to the national counterpart. Only the costs expected to be permanent and ongoing have to be considered.
</t>
        </r>
        <r>
          <rPr>
            <sz val="8"/>
            <rFont val="Tahoma"/>
            <family val="0"/>
          </rPr>
          <t xml:space="preserve">
</t>
        </r>
      </text>
    </comment>
    <comment ref="A113" authorId="0">
      <text>
        <r>
          <rPr>
            <b/>
            <sz val="8"/>
            <rFont val="Tahoma"/>
            <family val="0"/>
          </rPr>
          <t xml:space="preserve">Back-up machinery (i.e. machinery not in permanent use but available for short term bridging situations  e.g. a back-up generator) should not be neglected. However, as their use is not very intensive the depreciation should be 1/3 of the depreciation proposed in the worksheet " INDIRECT COST OF PRODUCTION" and/or "ADMINISTRATIVE COSTS".
</t>
        </r>
        <r>
          <rPr>
            <sz val="8"/>
            <rFont val="Tahoma"/>
            <family val="0"/>
          </rPr>
          <t xml:space="preserve">
</t>
        </r>
      </text>
    </comment>
    <comment ref="A124" authorId="0">
      <text>
        <r>
          <rPr>
            <b/>
            <sz val="8"/>
            <rFont val="Tahoma"/>
            <family val="0"/>
          </rPr>
          <t xml:space="preserve">Machinery and tools available but not required for the job should not be the focus of any economic consideration. No depreciation  of such equipment needs be taken into account.  Items of this type do not have any value in a calculation procedure.  
</t>
        </r>
        <r>
          <rPr>
            <sz val="8"/>
            <rFont val="Tahoma"/>
            <family val="0"/>
          </rPr>
          <t xml:space="preserve">
</t>
        </r>
      </text>
    </comment>
    <comment ref="A121" authorId="0">
      <text>
        <r>
          <rPr>
            <b/>
            <sz val="8"/>
            <rFont val="Tahoma"/>
            <family val="2"/>
          </rPr>
          <t xml:space="preserve">All posts filled by expatriates have to be analysed carefully. If the post will remain after the handing over of the project, the relevant post has to be valued by using the local payroll scales. If the post will not remain, as it is linked to project purposes only it should not to be taken into account.
</t>
        </r>
      </text>
    </comment>
    <comment ref="A123" authorId="0">
      <text>
        <r>
          <rPr>
            <b/>
            <sz val="8"/>
            <rFont val="Tahoma"/>
            <family val="0"/>
          </rPr>
          <t xml:space="preserve">Machinery and tools in the stock are not interpreted as an active investment. Therefore, it is not necessary to consider them with regards depreciation.  Even if they would  be lost or destroyed, it would be considered as part of the general risk and will be covered by the add-on for profit and risk.
</t>
        </r>
        <r>
          <rPr>
            <sz val="8"/>
            <rFont val="Tahoma"/>
            <family val="0"/>
          </rPr>
          <t xml:space="preserve">
</t>
        </r>
      </text>
    </comment>
    <comment ref="A126" authorId="0">
      <text>
        <r>
          <rPr>
            <b/>
            <sz val="8"/>
            <rFont val="Tahoma"/>
            <family val="0"/>
          </rPr>
          <t xml:space="preserve">The physiotherapy department is not considered as a part of the workshop as a location, in which the orthopaedic appliances is produced. All costs linked to the physiotherapy department have to be excluded and should not be considered as costs of the workshop.  Only physiotherapists working in the workshop and having direct access to the patients represent a part of the production costs of an orthopaedic appliance. 
The objective of this calculation programme is to define the final cost and the price of an orthopaedic appliance. It is not designed for the definition of the costs per case. Costs per case include medical treatment, physical rehabilitation, fitting and sometimes the coverage of all additional costs such as accommodation, living costs, transport, etc.
</t>
        </r>
        <r>
          <rPr>
            <sz val="8"/>
            <rFont val="Tahoma"/>
            <family val="0"/>
          </rPr>
          <t xml:space="preserve">
</t>
        </r>
      </text>
    </comment>
    <comment ref="A118" authorId="0">
      <text>
        <r>
          <rPr>
            <b/>
            <sz val="8"/>
            <rFont val="Tahoma"/>
            <family val="0"/>
          </rPr>
          <t xml:space="preserve">It is not acceptable to neglect donated goods and investment available and used in the workshop. These items have to be considered as if they would have been bought and paid for by the workshop. 
Unusable donations do not represent any value and therefore, they can be neglected totally.
Donations of overspecified machinery should be corrected by setting an investment value of  correctly specified machinery.  Information can be found in the technical catalogues of manufacturers.
</t>
        </r>
        <r>
          <rPr>
            <sz val="8"/>
            <rFont val="Tahoma"/>
            <family val="0"/>
          </rPr>
          <t xml:space="preserve">
</t>
        </r>
      </text>
    </comment>
    <comment ref="A119" authorId="0">
      <text>
        <r>
          <rPr>
            <b/>
            <sz val="8"/>
            <rFont val="Tahoma"/>
            <family val="0"/>
          </rPr>
          <t xml:space="preserve">Donated services have to be considered as services against payment if these services are needed for permanent workshop activities.  Note: all input has to be valued.
</t>
        </r>
        <r>
          <rPr>
            <sz val="8"/>
            <rFont val="Tahoma"/>
            <family val="0"/>
          </rPr>
          <t xml:space="preserve">
</t>
        </r>
      </text>
    </comment>
    <comment ref="A120" authorId="0">
      <text>
        <r>
          <rPr>
            <b/>
            <sz val="8"/>
            <rFont val="Tahoma"/>
            <family val="0"/>
          </rPr>
          <t>Accommodation for patients, if existing,  is not considered as a part of the workshop where orthopaedic appliances are produced. All costs linked to accommodation (depreciation, staff, running costs of all types, etc.)  have to be excluded and should not be considered as costs of the workshop.  
The objective of this calculation programme is to define the final cost and the price of an orthopaedic appliance only. It is not designed for the definition of the costs per case. Costs per case include medical treatment, physical rehabilitation, fitting and sometimes additional costs such as accommodation, living costs, transport, etc.</t>
        </r>
        <r>
          <rPr>
            <sz val="8"/>
            <rFont val="Tahoma"/>
            <family val="0"/>
          </rPr>
          <t xml:space="preserve">
</t>
        </r>
      </text>
    </comment>
    <comment ref="A127" authorId="0">
      <text>
        <r>
          <rPr>
            <b/>
            <sz val="8"/>
            <rFont val="Tahoma"/>
            <family val="2"/>
          </rPr>
          <t>The component production department, if existing,  is not considered as a part of the workshop (as a location, in which the orthopaedic appliances is produced). All costs linked to this department have to be excluded and should not be considered as costs of the workshop.  It should be checked carefully whether staff working on component production are also employed in the fitting section of the workshop. 
The objective of this calculation programme is to define the final cost and the price of an orthopaedic appliance. It is not designed for the definition of the costs per case. Costs per case include medical treatment, physical rehabilitation, fitting and sometimes the coverage of all additional costs such as accommodation, living costs, transport, etc.</t>
        </r>
        <r>
          <rPr>
            <sz val="8"/>
            <rFont val="Tahoma"/>
            <family val="0"/>
          </rPr>
          <t xml:space="preserve">
</t>
        </r>
      </text>
    </comment>
    <comment ref="A128" authorId="0">
      <text>
        <r>
          <rPr>
            <b/>
            <sz val="8"/>
            <rFont val="Tahoma"/>
            <family val="0"/>
          </rPr>
          <t xml:space="preserve">Productivity in the workshop is set at a fixed level of about 69% (or factor of 1.45) and has be defined as the part of active working time of technical staff having direct access to the patients. The level indicated is the result of an international field study and represents an average. As staffing costs are not very dominant in low-income countries, there seems to be no reason to handle this data as variable.  Productivity rated as acceptable if it is in the range between 55% and 75%. A rate over 80% as a permanent figure  is considered to be extremely unrealistic. The field study suggested that a rate lower than 30% was to be judged as unacceptable and should lead to the question whether a reduction the size (capacity) of the workshop would be required. A rate between 30% and 55% indicates a need for improvement and should stimulate managerial activities.
</t>
        </r>
        <r>
          <rPr>
            <sz val="8"/>
            <rFont val="Tahoma"/>
            <family val="0"/>
          </rPr>
          <t xml:space="preserve">
</t>
        </r>
      </text>
    </comment>
    <comment ref="A114" authorId="0">
      <text>
        <r>
          <rPr>
            <b/>
            <sz val="8"/>
            <rFont val="Tahoma"/>
            <family val="2"/>
          </rPr>
          <t xml:space="preserve">Benefits given to the staff represent a major part of the total staffing costs. Therefore, the "Register of Direct Labour" tries to name as many examples of these as possible, however,  do not consider this list as a complete one. It is absolutely necessary to analyse the sector of benefits as carefully as possible to define the staffing expenses. 
Note: in many developing countries the sum of benefits exceeds the sum of the salary.
</t>
        </r>
      </text>
    </comment>
    <comment ref="A129" authorId="0">
      <text>
        <r>
          <rPr>
            <b/>
            <sz val="8"/>
            <rFont val="Tahoma"/>
            <family val="0"/>
          </rPr>
          <t xml:space="preserve">Often a member of staff works in different departments of an orthopaedic unit that consists of more than a workshop.  For example, a cook employed in the accommodation may work as a driver for the administrative department part-time. It is necessary to allocate these costs to the different departments for which the staff are working.  An approximation to the nearest 10% is sufficient. It is suggested that it would be acceptable not to allocate the working time to different departments if a member of staff works 80% or more for one department.
</t>
        </r>
        <r>
          <rPr>
            <sz val="8"/>
            <rFont val="Tahoma"/>
            <family val="0"/>
          </rPr>
          <t xml:space="preserve">
</t>
        </r>
      </text>
    </comment>
    <comment ref="A116" authorId="0">
      <text>
        <r>
          <rPr>
            <b/>
            <sz val="8"/>
            <rFont val="Tahoma"/>
            <family val="0"/>
          </rPr>
          <t xml:space="preserve">Depreciation has to be calculated for all investments in the workshop.  The formula proposed is the simplest one (cost of investment/expected time of use). The different worksheets offer suggestions of how to estimate the relevant depreciation based on experience and the results of different international cost studies.
As depreciation represents a major part of the production costs of orthopaedic appliances, it is necessary to check the list of investments carefully.  Note:  donated investment needed to produce orthopaedic appliances has to be written down as well.  (The word  "costs" means the use and consumption of resources and is not linked to payment). 
It is always more preferable to accept a rough estimate for an investment  rather than to ignore it completely. 
Pleae note: The depreciation as used in the calculation it not necessarily the same you can find in the book keeping. This is a financial depreciation mainly for taxation purposes. Here iit means to allocate the cost of investment to the years of use. - see above.
</t>
        </r>
      </text>
    </comment>
    <comment ref="A125" authorId="0">
      <text>
        <r>
          <rPr>
            <b/>
            <sz val="8"/>
            <rFont val="Tahoma"/>
            <family val="0"/>
          </rPr>
          <t xml:space="preserve">This programme has been created for calculating the production costs of orthopaedic devices carried out in the classic way,  i.e.  complete production in a workshop to which the patient has to travel.  Thus this programme is not designed to calculate orthopaedic production in the context of an outreach approach.  If outreach activities are part of the workshop, it is advised to separate them and their related expenses from the "standard" workshop activities. In particular all types of transportation costs linked to outreach activities should not be considered in calculating production costs.
</t>
        </r>
        <r>
          <rPr>
            <sz val="8"/>
            <rFont val="Tahoma"/>
            <family val="0"/>
          </rPr>
          <t xml:space="preserve">
</t>
        </r>
      </text>
    </comment>
    <comment ref="A122" authorId="0">
      <text>
        <r>
          <rPr>
            <b/>
            <sz val="8"/>
            <rFont val="Tahoma"/>
            <family val="0"/>
          </rPr>
          <t xml:space="preserve">In an analysis of 22 orthopaedic workshops during the initial phase of the fact finding activities to formulate the general assumptions concerning calculation of orthopaedic devices and during the first tests it has been found out, that:
50% - 55% of the total costs are defined by components and material;
5% - 10% of the total costs are defined by direct labour;
35% - 45% of the total costs are defined by overheads (indirect costs of production and administrative costs) </t>
        </r>
        <r>
          <rPr>
            <b/>
            <sz val="8"/>
            <rFont val="Tahoma"/>
            <family val="2"/>
          </rPr>
          <t>if the workshop is located in a developing country and no heating during cold periods is necessary. 
Trans-tibial products show a smaller part of material cost than trans-femoral products.  The difference should be approximately between 6% and 11%.
It is therefore proposed that these figures are used to verify the results of your calculation. If your result differs greatly from the figures shown above, you should check if the data input is complete and correct.</t>
        </r>
      </text>
    </comment>
    <comment ref="A117" authorId="0">
      <text>
        <r>
          <rPr>
            <b/>
            <sz val="8"/>
            <rFont val="Tahoma"/>
            <family val="0"/>
          </rPr>
          <t>The effective production time (= direct working times) needed to manufacture an orthopaedic device differs from workshop to workshop.  There are many reasons explaining these differences such as:
 - different production methods;
 - different technical approach (wood technology, PP technology, etc.);
 - different level of training of technical staff;
 - different experiences of technical staff;
 - handling of local material;
 - differences in the patient mix (age, aetiology, etc.)
 - different organisation of the procedures in the workshop;
 - and many  more.
However, some indicators can be given as an output of the international field studies. Minimum production per type of orthopaedic appliance was set as 100 pieces per year.
Appliances                                              Direct Working Times
trans-tibial prosthesis                           620 +/- 60  minutes
trans-femoral prosthesis                      930 +/- 50  minutes
partial foot prosthesis                           560 +/- 30  minutes
ankle disarticulation prosthesis          670 +/- 30  minutes
knee disarticulation  prosthesis        1020  +/- 70  minutes</t>
        </r>
        <r>
          <rPr>
            <sz val="8"/>
            <rFont val="Tahoma"/>
            <family val="0"/>
          </rPr>
          <t xml:space="preserve">
</t>
        </r>
        <r>
          <rPr>
            <b/>
            <sz val="8"/>
            <rFont val="Tahoma"/>
            <family val="2"/>
          </rPr>
          <t xml:space="preserve">
Note: first fitting requires an additional time of 15 to 30 minutes.   
See in addition: "capacity"</t>
        </r>
      </text>
    </comment>
    <comment ref="A130" authorId="0">
      <text>
        <r>
          <rPr>
            <b/>
            <sz val="8"/>
            <rFont val="Tahoma"/>
            <family val="0"/>
          </rPr>
          <t xml:space="preserve">Please note that the annual gross working time per year is 263 days on average. The effective working time (i.e. times of staff availability) has to be analysed carefully. Therefore, you should read all remarks linked to these questions. In addition, you have to check whether daily breaks are considered to be part of the working time or not. If yes, make sure that this has been taken account of by defining the amount of daily working hours. </t>
        </r>
        <r>
          <rPr>
            <sz val="8"/>
            <rFont val="Tahoma"/>
            <family val="0"/>
          </rPr>
          <t xml:space="preserve">
</t>
        </r>
      </text>
    </comment>
    <comment ref="A115" authorId="0">
      <text>
        <r>
          <rPr>
            <b/>
            <sz val="8"/>
            <rFont val="Tahoma"/>
            <family val="0"/>
          </rPr>
          <t xml:space="preserve">Often it is asked, if the workshop is  using its capacity of production to an acceptable extent or not. This can be answered as follows:  Each technician having direct access to patients should produce not less than 60 major orthopaedic appliances per year based on a 8 hours working day and 4 weeks of holidays. If the output is less than 40 major appliances per year per technician, an analysis of the underlying causes for this should be carried out as it could indicate an overmanning of the workshop and/or mismanagement in the organisation of the routine work. 
See additionally "Direct Working Times".
</t>
        </r>
      </text>
    </comment>
  </commentList>
</comments>
</file>

<file path=xl/comments2.xml><?xml version="1.0" encoding="utf-8"?>
<comments xmlns="http://schemas.openxmlformats.org/spreadsheetml/2006/main">
  <authors>
    <author>argocd</author>
    <author>Miethe</author>
  </authors>
  <commentList>
    <comment ref="A1" authorId="0">
      <text>
        <r>
          <rPr>
            <sz val="12"/>
            <rFont val="Arial"/>
            <family val="2"/>
          </rPr>
          <t xml:space="preserve">Please incert the percentage of employment of the named staff as follows:
100% (= full time)   = 100
  50% (= half time)  =   50
etc..
</t>
        </r>
        <r>
          <rPr>
            <sz val="8"/>
            <rFont val="Tahoma"/>
            <family val="0"/>
          </rPr>
          <t xml:space="preserve">
</t>
        </r>
      </text>
    </comment>
    <comment ref="A1" authorId="0">
      <text>
        <r>
          <rPr>
            <sz val="12"/>
            <rFont val="Arial"/>
            <family val="2"/>
          </rPr>
          <t xml:space="preserve">Please incert additonally the occupational level in percent for staff which works in more than one department (administration, physio, dormitorium) of the orthopaedic workshop, </t>
        </r>
        <r>
          <rPr>
            <b/>
            <sz val="12"/>
            <rFont val="Arial"/>
            <family val="2"/>
          </rPr>
          <t>if the staff named is employed on a part time base.</t>
        </r>
        <r>
          <rPr>
            <sz val="12"/>
            <rFont val="Arial"/>
            <family val="2"/>
          </rPr>
          <t xml:space="preserve"> </t>
        </r>
        <r>
          <rPr>
            <sz val="8"/>
            <rFont val="Tahoma"/>
            <family val="0"/>
          </rPr>
          <t xml:space="preserve">
</t>
        </r>
        <r>
          <rPr>
            <sz val="12"/>
            <rFont val="Arial"/>
            <family val="2"/>
          </rPr>
          <t xml:space="preserve">Example:
The post of head of workshop is manned with a professional under a half time contract </t>
        </r>
        <r>
          <rPr>
            <b/>
            <sz val="12"/>
            <rFont val="Arial"/>
            <family val="2"/>
          </rPr>
          <t>and</t>
        </r>
        <r>
          <rPr>
            <sz val="12"/>
            <rFont val="Arial"/>
            <family val="2"/>
          </rPr>
          <t xml:space="preserve"> he/she works 30% in the workshop and 70% in the administration. In this case fill in 30.  </t>
        </r>
      </text>
    </comment>
    <comment ref="A1" authorId="0">
      <text>
        <r>
          <rPr>
            <sz val="12"/>
            <rFont val="Arial"/>
            <family val="2"/>
          </rPr>
          <t xml:space="preserve">Incert the total wages per month </t>
        </r>
        <r>
          <rPr>
            <b/>
            <sz val="12"/>
            <rFont val="Arial"/>
            <family val="2"/>
          </rPr>
          <t>without any benefit</t>
        </r>
        <r>
          <rPr>
            <sz val="12"/>
            <rFont val="Arial"/>
            <family val="2"/>
          </rPr>
          <t xml:space="preserve"> given to the named staff. All types of benefits will be considered in the paragraph " Direct Labour Cost". Insofare, the basic wages as totally paid by the employer have to be documented. If income tax is deducted from the wages, the tax has to be added to the sum. In other words: The total monthy basic wages without any benefits have to be incerted.</t>
        </r>
        <r>
          <rPr>
            <sz val="8"/>
            <rFont val="Tahoma"/>
            <family val="0"/>
          </rPr>
          <t xml:space="preserve">
</t>
        </r>
      </text>
    </comment>
    <comment ref="A1" authorId="0">
      <text>
        <r>
          <rPr>
            <sz val="12"/>
            <rFont val="Arial"/>
            <family val="2"/>
          </rPr>
          <t xml:space="preserve">Please incert additonally the occupational level in percent for staff which works in more than one department (administration, physio, dormitorium) of the orthopaedic workshop, if the staff named is employed on a part time base. 
Example:
The post of one phsiotherapist is manned with a professional under a half time contract </t>
        </r>
        <r>
          <rPr>
            <b/>
            <sz val="12"/>
            <rFont val="Arial"/>
            <family val="2"/>
          </rPr>
          <t>and</t>
        </r>
        <r>
          <rPr>
            <sz val="12"/>
            <rFont val="Arial"/>
            <family val="2"/>
          </rPr>
          <t xml:space="preserve"> he/she works 40% in the workshop and 60% in the physio. department.  In this case fill in 40 in the column "Occupational Rate".. </t>
        </r>
        <r>
          <rPr>
            <sz val="8"/>
            <rFont val="Tahoma"/>
            <family val="0"/>
          </rPr>
          <t xml:space="preserve"> 
</t>
        </r>
      </text>
    </comment>
    <comment ref="A1" authorId="0">
      <text>
        <r>
          <rPr>
            <sz val="12"/>
            <rFont val="Arial"/>
            <family val="2"/>
          </rPr>
          <t>Staff in long term training (&gt;/= 3 months) has to be considered in terms of cost, if the person receives wages (full oder reduced) during the period of training. 
Note: Even if this staff is not currently productive, the expenses for training represent serious costs to be covered by the revenues of the workshop. All other types of cost linked to short or long term training are considered under a different paragraph.</t>
        </r>
        <r>
          <rPr>
            <sz val="8"/>
            <rFont val="Tahoma"/>
            <family val="0"/>
          </rPr>
          <t xml:space="preserve">
</t>
        </r>
      </text>
    </comment>
    <comment ref="A1" authorId="0">
      <text>
        <r>
          <rPr>
            <sz val="12"/>
            <rFont val="Arial"/>
            <family val="2"/>
          </rPr>
          <t xml:space="preserve">List all technical persons employed in the workshop and not named in other columns of the technical staff.
</t>
        </r>
      </text>
    </comment>
    <comment ref="A1" authorId="0">
      <text>
        <r>
          <rPr>
            <sz val="12"/>
            <rFont val="Arial"/>
            <family val="2"/>
          </rPr>
          <t>Please document formal and informal apprentices.</t>
        </r>
        <r>
          <rPr>
            <sz val="8"/>
            <rFont val="Tahoma"/>
            <family val="0"/>
          </rPr>
          <t xml:space="preserve">
</t>
        </r>
      </text>
    </comment>
    <comment ref="A1" authorId="0">
      <text>
        <r>
          <rPr>
            <sz val="12"/>
            <rFont val="Arial"/>
            <family val="2"/>
          </rPr>
          <t xml:space="preserve">Please incert additonally the occupational level in percent for staff which works in more than one department (administration, physio, dormitorium) of the orthopaedic workshop, </t>
        </r>
        <r>
          <rPr>
            <b/>
            <sz val="12"/>
            <rFont val="Arial"/>
            <family val="2"/>
          </rPr>
          <t>if the staff named is employed on a part time base</t>
        </r>
        <r>
          <rPr>
            <sz val="12"/>
            <rFont val="Arial"/>
            <family val="2"/>
          </rPr>
          <t>. 
Example:
The post of head of workshop is manned with a professional under a half time contract and he/she works 30% in the workshop and 70% in the administration. In this case fill in 30.</t>
        </r>
        <r>
          <rPr>
            <sz val="8"/>
            <rFont val="Tahoma"/>
            <family val="0"/>
          </rPr>
          <t xml:space="preserve">  
</t>
        </r>
      </text>
    </comment>
    <comment ref="A1" authorId="0">
      <text>
        <r>
          <rPr>
            <sz val="12"/>
            <rFont val="Arial"/>
            <family val="2"/>
          </rPr>
          <t xml:space="preserve">Document this staff only, if directly employed. </t>
        </r>
        <r>
          <rPr>
            <b/>
            <sz val="12"/>
            <rFont val="Arial"/>
            <family val="2"/>
          </rPr>
          <t>Do not incert</t>
        </r>
        <r>
          <rPr>
            <sz val="12"/>
            <rFont val="Arial"/>
            <family val="2"/>
          </rPr>
          <t xml:space="preserve"> guards under a third party contract (company).</t>
        </r>
        <r>
          <rPr>
            <sz val="8"/>
            <rFont val="Tahoma"/>
            <family val="0"/>
          </rPr>
          <t xml:space="preserve">
</t>
        </r>
      </text>
    </comment>
    <comment ref="A1" authorId="0">
      <text>
        <r>
          <rPr>
            <sz val="12"/>
            <rFont val="Arial"/>
            <family val="2"/>
          </rPr>
          <t xml:space="preserve">Document this staff only, if directly employed. </t>
        </r>
        <r>
          <rPr>
            <b/>
            <sz val="12"/>
            <rFont val="Arial"/>
            <family val="2"/>
          </rPr>
          <t>Do not</t>
        </r>
        <r>
          <rPr>
            <sz val="12"/>
            <rFont val="Arial"/>
            <family val="2"/>
          </rPr>
          <t xml:space="preserve"> incert cooks under a third party contract (company).</t>
        </r>
        <r>
          <rPr>
            <sz val="8"/>
            <rFont val="Tahoma"/>
            <family val="0"/>
          </rPr>
          <t xml:space="preserve">
</t>
        </r>
      </text>
    </comment>
    <comment ref="A1" authorId="0">
      <text>
        <r>
          <rPr>
            <sz val="12"/>
            <rFont val="Arial"/>
            <family val="2"/>
          </rPr>
          <t>Document this staff only, if directly employed. Do not incert cleaning staff under a third party contract (company).</t>
        </r>
      </text>
    </comment>
    <comment ref="B91" authorId="1">
      <text>
        <r>
          <rPr>
            <sz val="12"/>
            <rFont val="Arial"/>
            <family val="2"/>
          </rPr>
          <t>No details needed. To fill in the annual sum of daily wages is sufficient.</t>
        </r>
        <r>
          <rPr>
            <sz val="8"/>
            <rFont val="Tahoma"/>
            <family val="0"/>
          </rPr>
          <t xml:space="preserve">
</t>
        </r>
      </text>
    </comment>
    <comment ref="B6" authorId="1">
      <text>
        <r>
          <rPr>
            <sz val="12"/>
            <rFont val="Arial"/>
            <family val="2"/>
          </rPr>
          <t xml:space="preserve">Please take into account that the head of workshop often works as a technical supervisor or a technical person in the workshop and has additionally administrative duties. In consequence, this post has to be allocated to the workshop </t>
        </r>
        <r>
          <rPr>
            <b/>
            <sz val="12"/>
            <rFont val="Arial"/>
            <family val="2"/>
          </rPr>
          <t>and</t>
        </r>
        <r>
          <rPr>
            <sz val="12"/>
            <rFont val="Arial"/>
            <family val="2"/>
          </rPr>
          <t xml:space="preserve"> to the administrative area. Document the stake of workshop related activities as a percentage in the column "Occupational Level" ,when the discussed post is named. Please see as well the comment linked to "Occupational Level". </t>
        </r>
        <r>
          <rPr>
            <sz val="8"/>
            <rFont val="Tahoma"/>
            <family val="0"/>
          </rPr>
          <t xml:space="preserve">
</t>
        </r>
      </text>
    </comment>
    <comment ref="B87" authorId="1">
      <text>
        <r>
          <rPr>
            <sz val="12"/>
            <rFont val="Arial"/>
            <family val="2"/>
          </rPr>
          <t>Consider staff directly employed only.</t>
        </r>
        <r>
          <rPr>
            <sz val="8"/>
            <rFont val="Tahoma"/>
            <family val="0"/>
          </rPr>
          <t xml:space="preserve">
</t>
        </r>
      </text>
    </comment>
    <comment ref="A2" authorId="1">
      <text>
        <r>
          <rPr>
            <b/>
            <sz val="14"/>
            <rFont val="Arial"/>
            <family val="2"/>
          </rPr>
          <t xml:space="preserve">This list is needed to prepare the paragraph of "Direct Labour Cost" and should be the first to start with. The turquoise cells  have to be filled in, whereas yellow cells indicate a programmed mathematical operation. The transfer to the paragraph "Direct Labour Cost" has been arranged automatically as well as some mathematical operations. Staff completely working in the physic-department, in the production of components and/or dormitory are totally out of focus of this list and shall not be included.
</t>
        </r>
        <r>
          <rPr>
            <b/>
            <sz val="14"/>
            <color indexed="10"/>
            <rFont val="Arial"/>
            <family val="2"/>
          </rPr>
          <t>If you need more lines to create your list of staff, please use the CALCULATION GUIDE and de-active "Edit Worksheets Manually". The calculation guide assists you in filling the form and allows you to add lines. Due to mathematical reasons it is not advised to add lines for "Physio. in Workshop" and "Social Workers"</t>
        </r>
        <r>
          <rPr>
            <sz val="12"/>
            <rFont val="Arial"/>
            <family val="2"/>
          </rPr>
          <t xml:space="preserve">
</t>
        </r>
        <r>
          <rPr>
            <b/>
            <sz val="12"/>
            <rFont val="Arial"/>
            <family val="2"/>
          </rPr>
          <t>Cases to use the paragraph</t>
        </r>
        <r>
          <rPr>
            <sz val="12"/>
            <rFont val="Arial"/>
            <family val="2"/>
          </rPr>
          <t xml:space="preserve"> are
(a) Initial start of calculation as a regular process in the workshop
(b) Entering and/or leaving of staff
(c) All changes in the in the direct wages
(d) Promotion of staff members or dispatch to long term training
</t>
        </r>
        <r>
          <rPr>
            <b/>
            <sz val="12"/>
            <rFont val="Arial"/>
            <family val="2"/>
          </rPr>
          <t>Needed input to fill in the form</t>
        </r>
        <r>
          <rPr>
            <sz val="12"/>
            <rFont val="Arial"/>
            <family val="2"/>
          </rPr>
          <t xml:space="preserve">
(1) List of permanent staff
(2) List of basic wages per month as paid by the employer
(3) Annual sum spent for day labourer
</t>
        </r>
        <r>
          <rPr>
            <b/>
            <sz val="12"/>
            <rFont val="Arial"/>
            <family val="2"/>
          </rPr>
          <t>NOTE:</t>
        </r>
        <r>
          <rPr>
            <sz val="12"/>
            <rFont val="Arial"/>
            <family val="2"/>
          </rPr>
          <t xml:space="preserve"> 1. The paragraph considers direct employed staff only. 
                Staff under third party contract (company) are not in 
                focus of this documentation.
            2. The posts currently filled with expatriates have to be 
                valued as filled with local staff. Therefore, the wages of 
                the expatriate(s) have to be replaced by local wages for
                a comparable post.
</t>
        </r>
      </text>
    </comment>
    <comment ref="B12" authorId="1">
      <text>
        <r>
          <rPr>
            <sz val="12"/>
            <rFont val="Arial"/>
            <family val="2"/>
          </rPr>
          <t>Often called ORTHPAEDIC TECHNOLOGIST.</t>
        </r>
        <r>
          <rPr>
            <sz val="8"/>
            <rFont val="Tahoma"/>
            <family val="0"/>
          </rPr>
          <t xml:space="preserve">
</t>
        </r>
      </text>
    </comment>
    <comment ref="B16" authorId="1">
      <text>
        <r>
          <rPr>
            <sz val="12"/>
            <rFont val="Arial"/>
            <family val="2"/>
          </rPr>
          <t xml:space="preserve">"Technicians" means technical staff with direct access to patient, but without a  formal training. They are recognized by internal regulations only. 
</t>
        </r>
      </text>
    </comment>
    <comment ref="B22" authorId="1">
      <text>
        <r>
          <rPr>
            <sz val="12"/>
            <rFont val="Arial"/>
            <family val="2"/>
          </rPr>
          <t xml:space="preserve">"Bench workers" means technical staff without direct access to the patient.
</t>
        </r>
      </text>
    </comment>
    <comment ref="E3" authorId="1">
      <text>
        <r>
          <rPr>
            <sz val="12"/>
            <rFont val="Arial"/>
            <family val="2"/>
          </rPr>
          <t>Insert rate of employment as follows:</t>
        </r>
        <r>
          <rPr>
            <sz val="8"/>
            <rFont val="Tahoma"/>
            <family val="0"/>
          </rPr>
          <t xml:space="preserve">
</t>
        </r>
        <r>
          <rPr>
            <sz val="12"/>
            <rFont val="Arial"/>
            <family val="2"/>
          </rPr>
          <t xml:space="preserve">Full time = 100%, insert: 100
Half time =   50%, insert:   50
etc.
</t>
        </r>
      </text>
    </comment>
    <comment ref="H3" authorId="1">
      <text>
        <r>
          <rPr>
            <b/>
            <sz val="12"/>
            <rFont val="Arial"/>
            <family val="2"/>
          </rPr>
          <t xml:space="preserve">Insert the total monthly wages as paid by the employer. The relevant figure is the gross wage as seen by the staff. This amount is not necessarily  identic with the sum the employee receives, if the employer has to subtract taxes and other contributions which has to be paid by the employee as his/her personal duty. However, do not consider contributions of the employer which are paid as the duty of the employer (= mandatory share of the employer).
Do not consider any kind and reason of additional benefits to be reflected  in an other paragraph. Do not include any other payment to the employee. Document the figures in US Dollars, if there is no legal obstacle. Do not use the decimal point, but the decimal comma or - in some EXCEL versions - please check the alternative of point or comma.
</t>
        </r>
        <r>
          <rPr>
            <b/>
            <sz val="12"/>
            <color indexed="10"/>
            <rFont val="Arial"/>
            <family val="2"/>
          </rPr>
          <t xml:space="preserve">Please note: the total wages per month are automatically calculated by paying attention to the occupational level. Therefore, the sum of wages per "profession" can differ from a simple addition.
</t>
        </r>
        <r>
          <rPr>
            <b/>
            <sz val="12"/>
            <rFont val="Arial"/>
            <family val="2"/>
          </rPr>
          <t xml:space="preserve">
</t>
        </r>
        <r>
          <rPr>
            <sz val="8"/>
            <rFont val="Tahoma"/>
            <family val="0"/>
          </rPr>
          <t xml:space="preserve">
</t>
        </r>
      </text>
    </comment>
    <comment ref="B26" authorId="1">
      <text>
        <r>
          <rPr>
            <sz val="12"/>
            <rFont val="Arial"/>
            <family val="2"/>
          </rPr>
          <t>Insert formal and informal apprentices and their wages.</t>
        </r>
        <r>
          <rPr>
            <sz val="8"/>
            <rFont val="Tahoma"/>
            <family val="0"/>
          </rPr>
          <t xml:space="preserve">
</t>
        </r>
      </text>
    </comment>
    <comment ref="F3" authorId="1">
      <text>
        <r>
          <rPr>
            <sz val="12"/>
            <rFont val="Arial"/>
            <family val="2"/>
          </rPr>
          <t xml:space="preserve">Sometimes members of </t>
        </r>
        <r>
          <rPr>
            <b/>
            <sz val="12"/>
            <rFont val="Arial"/>
            <family val="2"/>
          </rPr>
          <t>staff under part time contract</t>
        </r>
        <r>
          <rPr>
            <sz val="12"/>
            <rFont val="Arial"/>
            <family val="2"/>
          </rPr>
          <t xml:space="preserve"> have to fulfil professional duties in more than one department like the head of workshop, who has to follow administrative duties. With regards to physiotherapists it is the same story, as they work in the workshop </t>
        </r>
        <r>
          <rPr>
            <b/>
            <sz val="12"/>
            <rFont val="Arial"/>
            <family val="2"/>
          </rPr>
          <t xml:space="preserve">and </t>
        </r>
        <r>
          <rPr>
            <sz val="12"/>
            <rFont val="Arial"/>
            <family val="2"/>
          </rPr>
          <t xml:space="preserve">in the physiotherapy department. The </t>
        </r>
        <r>
          <rPr>
            <b/>
            <sz val="12"/>
            <rFont val="Arial"/>
            <family val="2"/>
          </rPr>
          <t>occupational level</t>
        </r>
        <r>
          <rPr>
            <sz val="12"/>
            <rFont val="Arial"/>
            <family val="2"/>
          </rPr>
          <t xml:space="preserve"> indicates the part of their time budget they are working in the workshop and in the administration. 
In small reha-centres it can be the same situation concerning other staff. 
Example:
The head of workshop is employed under a part time contract of 75%. (This is documented in the column "full-time/part-time" with the figure 75.) If he works a third of the time in the workshop, insert the figure 25 to define the occupational level concerning workshop activities and 50 for administrative activities. 
Or, a driver is responsible for the material transport of the workshop AND for the transport of the patients visiting the reha-centre. 
Insert as follows:
Staff under full-time contract working in the workshop only: full time/ part time = 100, occupational level = 100.
50% post, but working in the workshop only: full time/part time = 50, occupational level = 100.
50% post, but working in the workshop 75% and in other departments 25%: full time/part time = 50, occupational level = 75
50% post, but working in the workshop 75% AND IN THE ADMINISTRATION OF THE WORKSHOP 25%: full time/part time = 50, occupational level workshop = 75, occupational level administration = 25. 
</t>
        </r>
        <r>
          <rPr>
            <sz val="8"/>
            <rFont val="Tahoma"/>
            <family val="0"/>
          </rPr>
          <t xml:space="preserve">
</t>
        </r>
      </text>
    </comment>
    <comment ref="B42" authorId="1">
      <text>
        <r>
          <rPr>
            <sz val="12"/>
            <rFont val="Arial"/>
            <family val="2"/>
          </rPr>
          <t>Consider physiotherapists  working only in the workshop. See commentary linked to "Occupational level".</t>
        </r>
        <r>
          <rPr>
            <sz val="8"/>
            <rFont val="Tahoma"/>
            <family val="0"/>
          </rPr>
          <t xml:space="preserve">
</t>
        </r>
      </text>
    </comment>
    <comment ref="B46" authorId="1">
      <text>
        <r>
          <rPr>
            <sz val="12"/>
            <rFont val="Arial"/>
            <family val="2"/>
          </rPr>
          <t>Long term training means a period of more than three months, Other types of training are considered in different paragraphs.</t>
        </r>
        <r>
          <rPr>
            <sz val="8"/>
            <rFont val="Tahoma"/>
            <family val="0"/>
          </rPr>
          <t xml:space="preserve">
</t>
        </r>
      </text>
    </comment>
    <comment ref="B71" authorId="1">
      <text>
        <r>
          <rPr>
            <sz val="12"/>
            <rFont val="Arial"/>
            <family val="2"/>
          </rPr>
          <t>Exclude cooks working only for patients in the dormitory.</t>
        </r>
        <r>
          <rPr>
            <sz val="8"/>
            <rFont val="Tahoma"/>
            <family val="0"/>
          </rPr>
          <t xml:space="preserve">
</t>
        </r>
      </text>
    </comment>
    <comment ref="B75" authorId="1">
      <text>
        <r>
          <rPr>
            <sz val="12"/>
            <rFont val="Arial"/>
            <family val="2"/>
          </rPr>
          <t>Exclude cleaning staff working only for patients in the dormitory.</t>
        </r>
        <r>
          <rPr>
            <sz val="8"/>
            <rFont val="Tahoma"/>
            <family val="0"/>
          </rPr>
          <t xml:space="preserve">
</t>
        </r>
      </text>
    </comment>
    <comment ref="F2" authorId="1">
      <text>
        <r>
          <rPr>
            <sz val="12"/>
            <rFont val="Arial"/>
            <family val="2"/>
          </rPr>
          <t>Insert date of calculation to avoid a mix-up with preceding or subsequent calculations</t>
        </r>
        <r>
          <rPr>
            <sz val="8"/>
            <rFont val="Tahoma"/>
            <family val="0"/>
          </rPr>
          <t xml:space="preserve">.
</t>
        </r>
        <r>
          <rPr>
            <sz val="12"/>
            <rFont val="Tahoma"/>
            <family val="2"/>
          </rPr>
          <t>Insert as follows:
dd.mm.yy.</t>
        </r>
        <r>
          <rPr>
            <sz val="8"/>
            <rFont val="Tahoma"/>
            <family val="0"/>
          </rPr>
          <t xml:space="preserve">
</t>
        </r>
      </text>
    </comment>
    <comment ref="B63" authorId="1">
      <text>
        <r>
          <rPr>
            <sz val="12"/>
            <rFont val="Arial"/>
            <family val="2"/>
          </rPr>
          <t>See commentary linked to "Occupational Level".</t>
        </r>
        <r>
          <rPr>
            <sz val="8"/>
            <rFont val="Tahoma"/>
            <family val="0"/>
          </rPr>
          <t xml:space="preserve">
</t>
        </r>
      </text>
    </comment>
    <comment ref="G3" authorId="1">
      <text>
        <r>
          <rPr>
            <sz val="12"/>
            <rFont val="Arial"/>
            <family val="2"/>
          </rPr>
          <t>Defines the quantity of relevant posts, if a member of staff works for different departments.</t>
        </r>
        <r>
          <rPr>
            <sz val="8"/>
            <rFont val="Tahoma"/>
            <family val="0"/>
          </rPr>
          <t xml:space="preserve">
</t>
        </r>
      </text>
    </comment>
  </commentList>
</comments>
</file>

<file path=xl/comments3.xml><?xml version="1.0" encoding="utf-8"?>
<comments xmlns="http://schemas.openxmlformats.org/spreadsheetml/2006/main">
  <authors>
    <author>Miethe</author>
  </authors>
  <commentList>
    <comment ref="A5" authorId="0">
      <text>
        <r>
          <rPr>
            <sz val="12"/>
            <rFont val="Arial"/>
            <family val="2"/>
          </rPr>
          <t xml:space="preserve">All data concerning basic wages are tranferred from the paragraph "List of Staff and Wages" automatically.
</t>
        </r>
      </text>
    </comment>
    <comment ref="D20" authorId="0">
      <text>
        <r>
          <rPr>
            <sz val="12"/>
            <rFont val="Arial"/>
            <family val="2"/>
          </rPr>
          <t>The following benefits based on the book-keeping data have to be inserted.</t>
        </r>
        <r>
          <rPr>
            <sz val="8"/>
            <rFont val="Tahoma"/>
            <family val="0"/>
          </rPr>
          <t xml:space="preserve">
</t>
        </r>
      </text>
    </comment>
    <comment ref="A20" authorId="0">
      <text>
        <r>
          <rPr>
            <sz val="12"/>
            <rFont val="Arial"/>
            <family val="2"/>
          </rPr>
          <t xml:space="preserve">Bonuses, allowances, gratifications and specific company benefits are quite different from country to country and from project to project. Therefore, these types of cost have to be evaluated carefully and cannot be neglected. Poorly paid staff (in terms of wages) often receive enormous benefits which can double the sum of monthly wages.
</t>
        </r>
      </text>
    </comment>
    <comment ref="G20" authorId="0">
      <text>
        <r>
          <rPr>
            <sz val="12"/>
            <rFont val="Arial"/>
            <family val="2"/>
          </rPr>
          <t>No differenciation between technical and administrative staff is needed. The annial sum per type of benefit is sufficient</t>
        </r>
        <r>
          <rPr>
            <sz val="8"/>
            <rFont val="Tahoma"/>
            <family val="0"/>
          </rPr>
          <t xml:space="preserve">.
</t>
        </r>
      </text>
    </comment>
    <comment ref="A53" authorId="0">
      <text>
        <r>
          <rPr>
            <sz val="12"/>
            <rFont val="Arial"/>
            <family val="2"/>
          </rPr>
          <t xml:space="preserve">If the Head of Workshop does not manually work in the workshop, the post holder cannot be considered as a source to widen the production capacity of the workshop. Supervising and managing represent an indirect (but necessary) contribution and insofar he/she is not a member of the direct production team.
In this case, the indirect workshop time of the named post has to be eliminated to define the actual technical capacity of the workshop. It is necessary to estimate the times of supervision and managing and to subtract these from the entire workshop time. It is sufficient to carry out this operation in a decimal dimension of the post.
Example:
If the Head of Workshop is occupied by supervising and managing to an extent of 70%, the relevant figure to fill in is -0,7. You have to use a decimal comma instead of a decimal point. Do not forget the minus sign. </t>
        </r>
      </text>
    </comment>
    <comment ref="A48" authorId="0">
      <text>
        <r>
          <rPr>
            <sz val="12"/>
            <rFont val="Arial"/>
            <family val="2"/>
          </rPr>
          <t xml:space="preserve">The time budget has to be calculated to define the actual production capacity of the workshop. Only staff with direct access to the patient have to be considered as direct sources of technical capacity. Therefore, all other technical staff have to be taken out. </t>
        </r>
        <r>
          <rPr>
            <sz val="8"/>
            <rFont val="Tahoma"/>
            <family val="0"/>
          </rPr>
          <t xml:space="preserve">
</t>
        </r>
      </text>
    </comment>
    <comment ref="C15" authorId="0">
      <text>
        <r>
          <rPr>
            <sz val="12"/>
            <rFont val="Arial"/>
            <family val="2"/>
          </rPr>
          <t>Physiotherapists are considered as non-producing staff concerning the direct manufacturing of orthopaedic devices. They do not contribute to the technical capacity of production. Therefore, they are not regarded as a source of capacity (= not countable to define the technical capacity), but  their wages have to be taken into account as a indirect cost factor of production.</t>
        </r>
        <r>
          <rPr>
            <sz val="8"/>
            <rFont val="Tahoma"/>
            <family val="0"/>
          </rPr>
          <t xml:space="preserve">
</t>
        </r>
      </text>
    </comment>
    <comment ref="C16" authorId="0">
      <text>
        <r>
          <rPr>
            <sz val="12"/>
            <rFont val="Arial"/>
            <family val="2"/>
          </rPr>
          <t>Technical staff attending long term training are considered as non-producing staff concerning the direct manufactoring of orthopaedic devices. They do not contribute to the technical capacity of production. Therefore, they are not regarded as a source of capacity (= not countable to define the technical capacity), but  their wages have to be taken into account as a indirect cost factor of production.</t>
        </r>
        <r>
          <rPr>
            <sz val="8"/>
            <rFont val="Tahoma"/>
            <family val="0"/>
          </rPr>
          <t xml:space="preserve">
</t>
        </r>
      </text>
    </comment>
    <comment ref="D32" authorId="0">
      <text>
        <r>
          <rPr>
            <sz val="12"/>
            <rFont val="Arial"/>
            <family val="2"/>
          </rPr>
          <t xml:space="preserve">Insert the annual sum of all expenses linked to general qualification activities to improve the skills of the staff such as language courses, computer courses, courses to receive a driver's licence, courses in safety (fire or use of dangerous material, etc.).
The expenses for specific professional training has to be documented in the paragraph "Indirect Cost of Production". Errors in proper allocation do not create any problem as long as all expenses were taken into account.
</t>
        </r>
      </text>
    </comment>
    <comment ref="D1" authorId="0">
      <text>
        <r>
          <rPr>
            <sz val="12"/>
            <rFont val="Arial"/>
            <family val="2"/>
          </rPr>
          <t xml:space="preserve">This paragraph is used for calculating the cost of direct work per minute needed to produce an orthopaedic device. All data in the </t>
        </r>
        <r>
          <rPr>
            <b/>
            <sz val="12"/>
            <rFont val="Arial"/>
            <family val="2"/>
          </rPr>
          <t>first chapter</t>
        </r>
        <r>
          <rPr>
            <sz val="12"/>
            <rFont val="Arial"/>
            <family val="2"/>
          </rPr>
          <t xml:space="preserve"> (DIRECT LABOUR) are transferred from the paragraph "List of Staff and Wages" The monthly wages are multiplied by 12 automatically. The </t>
        </r>
        <r>
          <rPr>
            <b/>
            <sz val="12"/>
            <rFont val="Arial"/>
            <family val="2"/>
          </rPr>
          <t>second chapter</t>
        </r>
        <r>
          <rPr>
            <sz val="12"/>
            <rFont val="Arial"/>
            <family val="2"/>
          </rPr>
          <t xml:space="preserve"> (BENEFITS) has to be filled out by using all records of the book-keeping and staff related documents available. The</t>
        </r>
        <r>
          <rPr>
            <b/>
            <sz val="12"/>
            <rFont val="Arial"/>
            <family val="2"/>
          </rPr>
          <t xml:space="preserve"> third chapter</t>
        </r>
        <r>
          <rPr>
            <sz val="12"/>
            <rFont val="Arial"/>
            <family val="2"/>
          </rPr>
          <t xml:space="preserve"> (ALLOCATION) allocated the benefits to the workshop as well as to the administration. This software allocates the total amount of annually paid benefits by using the number of staff in the named departments as an indicative figure. This has been established because in many projects analysed  many benefits are paid in one sum per year. The</t>
        </r>
        <r>
          <rPr>
            <b/>
            <sz val="12"/>
            <rFont val="Arial"/>
            <family val="2"/>
          </rPr>
          <t xml:space="preserve"> fourth chapter</t>
        </r>
        <r>
          <rPr>
            <sz val="12"/>
            <rFont val="Arial"/>
            <family val="2"/>
          </rPr>
          <t xml:space="preserve"> is for calculating the time budget of the workshop and continues the considerations and data transfers of the first chapter. By definition staff can only be considered as productive, if these co-workers have a direct or indirect access to the patients. All others are only productive in an indirect sense by contributing to the manufacturing of orthopaedic appliances. such as apprentices, helping hands, stock-keepers and non-technicians in the workshop. Physiotherapists belong in the some group as they do not define the technical capacity of a workshop. Therefore, they are left out from the beginning as well as paid technical staff in long term training. The most important input to define the technical or productive capacity of the workshop is a proper documentation of all times free of work.</t>
        </r>
        <r>
          <rPr>
            <sz val="12"/>
            <color indexed="12"/>
            <rFont val="Arial"/>
            <family val="2"/>
          </rPr>
          <t xml:space="preserve"> Cells in blue</t>
        </r>
        <r>
          <rPr>
            <sz val="12"/>
            <rFont val="Arial"/>
            <family val="2"/>
          </rPr>
          <t xml:space="preserve"> have to be filled in whereas </t>
        </r>
        <r>
          <rPr>
            <sz val="12"/>
            <color indexed="23"/>
            <rFont val="Arial"/>
            <family val="2"/>
          </rPr>
          <t xml:space="preserve">cells in grey </t>
        </r>
        <r>
          <rPr>
            <sz val="12"/>
            <rFont val="Arial"/>
            <family val="2"/>
          </rPr>
          <t xml:space="preserve">are serviced by data transfer.
</t>
        </r>
        <r>
          <rPr>
            <b/>
            <sz val="12"/>
            <rFont val="Arial"/>
            <family val="2"/>
          </rPr>
          <t>Cases to use this paragraph</t>
        </r>
        <r>
          <rPr>
            <sz val="12"/>
            <rFont val="Arial"/>
            <family val="2"/>
          </rPr>
          <t xml:space="preserve"> are
(1) Initial start of calculation as a regular process in the workshop;
(2) All monetary changes in the type of cost BENEFIT;
(3) All changes concerning working time like reduction of daily 
      work, introduction or cancelling of public/private holiday, 
      widening or reducing of leave, increase or decrease of sick 
      leave, changes in the annual study leave, etc.
</t>
        </r>
        <r>
          <rPr>
            <b/>
            <sz val="12"/>
            <rFont val="Arial"/>
            <family val="2"/>
          </rPr>
          <t>Needed input to fill in the form</t>
        </r>
        <r>
          <rPr>
            <sz val="12"/>
            <rFont val="Arial"/>
            <family val="2"/>
          </rPr>
          <t xml:space="preserve">
(a) All book keeping information concerning benefits such as insurance 
      polices, list of extra pay due to various reasons (assistance of 
      individuals, bonuses for excellent  performance, paid overtimes), 
      bills for providing uniforms and  their periodic cleaning, benefits for the 
      team such as free tea/coffee/water/medicine or lunch, expenses of 
      daily transport, if paid  by the employer (transport may be organized by 
      the employer or the expenses for public transport is reimbursed);
(b) Contract of work for benefits and allowances as agreed. Especially,
      check official net working time. (does working time include 
      breakfast break, break for lunch, etc.?) Take net times for the 
      calculation;
(c) Public/governmental regulation concerning work force;
(d) Calendar to identify public and religious holidays;
(e) Result of interview with leading local staff concerning  reasons of 
      days off. ( birthdays of Presidents, Kings, etc.) and  local public or 
      religious reasons). Ask your internal traditions like birthday of co-
      worker leads to one day off, works outing, company sports, etc. ;
(f)  Check and take account of religious effects on working time such as
      Ramadan, pilgrimage, etc..
  </t>
        </r>
      </text>
    </comment>
    <comment ref="A58" authorId="0">
      <text>
        <r>
          <rPr>
            <sz val="12"/>
            <rFont val="Arial"/>
            <family val="2"/>
          </rPr>
          <t xml:space="preserve">Insert time in days and add a </t>
        </r>
        <r>
          <rPr>
            <b/>
            <sz val="12"/>
            <rFont val="Arial"/>
            <family val="2"/>
          </rPr>
          <t>leading minus sign</t>
        </r>
        <r>
          <rPr>
            <sz val="12"/>
            <rFont val="Arial"/>
            <family val="2"/>
          </rPr>
          <t xml:space="preserve"> to indicate the deduction!</t>
        </r>
        <r>
          <rPr>
            <sz val="8"/>
            <rFont val="Tahoma"/>
            <family val="0"/>
          </rPr>
          <t xml:space="preserve">
</t>
        </r>
        <r>
          <rPr>
            <sz val="12"/>
            <rFont val="Arial"/>
            <family val="2"/>
          </rPr>
          <t>Please consider paid leave only.</t>
        </r>
        <r>
          <rPr>
            <sz val="12"/>
            <rFont val="Tahoma"/>
            <family val="2"/>
          </rPr>
          <t xml:space="preserve">
</t>
        </r>
        <r>
          <rPr>
            <sz val="12"/>
            <rFont val="Arial"/>
            <family val="2"/>
          </rPr>
          <t>Check if the decimal point or comma have to be used. If line 67 to 69 do not show mathematical figures, replace the point by the comma or vice versa.</t>
        </r>
      </text>
    </comment>
    <comment ref="A59" authorId="0">
      <text>
        <r>
          <rPr>
            <sz val="12"/>
            <rFont val="Arial"/>
            <family val="2"/>
          </rPr>
          <t xml:space="preserve">Insert time in day and add a </t>
        </r>
        <r>
          <rPr>
            <b/>
            <sz val="12"/>
            <rFont val="Arial"/>
            <family val="2"/>
          </rPr>
          <t>leading minus sign</t>
        </r>
        <r>
          <rPr>
            <sz val="12"/>
            <rFont val="Arial"/>
            <family val="2"/>
          </rPr>
          <t xml:space="preserve"> to indicate the deduction!
Check if the decimal point or comma have to be used. If line 67 to 69 do not show mathematical figures, replace the point by the comma or vice versa.</t>
        </r>
      </text>
    </comment>
    <comment ref="A60" authorId="0">
      <text>
        <r>
          <rPr>
            <sz val="12"/>
            <rFont val="Arial"/>
            <family val="2"/>
          </rPr>
          <t>Insert time in days and add a leading minus sign to indicate the deduction! Consider paid times only. Pay
attention to the specific events such as Ramadan, pilgrimage, participation in processions, etc.
Check if the decimal point or comma have to be used. If line 67 to 69 do not show mathematical figures, replace the point by the comma or vice versa.</t>
        </r>
      </text>
    </comment>
    <comment ref="A61" authorId="0">
      <text>
        <r>
          <rPr>
            <sz val="12"/>
            <rFont val="Arial"/>
            <family val="2"/>
          </rPr>
          <t xml:space="preserve">Insert time in days and add a </t>
        </r>
        <r>
          <rPr>
            <b/>
            <sz val="12"/>
            <rFont val="Arial"/>
            <family val="2"/>
          </rPr>
          <t>leading minus sign</t>
        </r>
        <r>
          <rPr>
            <sz val="12"/>
            <rFont val="Arial"/>
            <family val="2"/>
          </rPr>
          <t xml:space="preserve"> to indicate the deduction! Consider paid times only. 
Check if the decimal point or comma have to be used. If line 67 to 69 do not show mathematical figures, replace the point by the comma or vice versa.</t>
        </r>
        <r>
          <rPr>
            <sz val="8"/>
            <rFont val="Tahoma"/>
            <family val="0"/>
          </rPr>
          <t xml:space="preserve">
</t>
        </r>
      </text>
    </comment>
    <comment ref="A62" authorId="0">
      <text>
        <r>
          <rPr>
            <sz val="12"/>
            <rFont val="Arial"/>
            <family val="2"/>
          </rPr>
          <t xml:space="preserve">Insert time in days and add a </t>
        </r>
        <r>
          <rPr>
            <b/>
            <sz val="12"/>
            <rFont val="Arial"/>
            <family val="2"/>
          </rPr>
          <t>leading minus sign</t>
        </r>
        <r>
          <rPr>
            <sz val="12"/>
            <rFont val="Arial"/>
            <family val="2"/>
          </rPr>
          <t xml:space="preserve"> to indicate the deduction! Consider paid times only. 
Check if the decimal point or comma have to be used. If lines 67 to 69 do not show mathematical figures, replace the point by the comma or vice versa.</t>
        </r>
        <r>
          <rPr>
            <sz val="8"/>
            <rFont val="Tahoma"/>
            <family val="0"/>
          </rPr>
          <t xml:space="preserve">
</t>
        </r>
      </text>
    </comment>
    <comment ref="A63" authorId="0">
      <text>
        <r>
          <rPr>
            <sz val="12"/>
            <rFont val="Arial"/>
            <family val="2"/>
          </rPr>
          <t xml:space="preserve">Insert time in days and add a </t>
        </r>
        <r>
          <rPr>
            <b/>
            <sz val="12"/>
            <rFont val="Arial"/>
            <family val="2"/>
          </rPr>
          <t>leading minus sign</t>
        </r>
        <r>
          <rPr>
            <sz val="12"/>
            <rFont val="Arial"/>
            <family val="2"/>
          </rPr>
          <t xml:space="preserve"> to indicate the deduction!
Examples:
Birthdays of the Royal Family or other events linked to Kings, Queens, Presidents, etc.
Mandatory participation in political events.</t>
        </r>
      </text>
    </comment>
    <comment ref="A64" authorId="0">
      <text>
        <r>
          <rPr>
            <sz val="12"/>
            <rFont val="Arial"/>
            <family val="2"/>
          </rPr>
          <t xml:space="preserve">Insert time in days and add a </t>
        </r>
        <r>
          <rPr>
            <b/>
            <sz val="12"/>
            <rFont val="Arial"/>
            <family val="2"/>
          </rPr>
          <t>leading minus sign</t>
        </r>
        <r>
          <rPr>
            <sz val="12"/>
            <rFont val="Arial"/>
            <family val="2"/>
          </rPr>
          <t xml:space="preserve"> to indicate the deduction!
Check traditions like
  0.5 or 1 day off due to birthday ;
  0.5 or 1 day off due to carnival;
  0.5 or 1 day off  due to work's outing;
</t>
        </r>
        <r>
          <rPr>
            <sz val="8"/>
            <rFont val="Tahoma"/>
            <family val="0"/>
          </rPr>
          <t xml:space="preserve">
</t>
        </r>
      </text>
    </comment>
    <comment ref="A56" authorId="0">
      <text>
        <r>
          <rPr>
            <sz val="12"/>
            <rFont val="Arial"/>
            <family val="2"/>
          </rPr>
          <t>Note:   days of the year                      = 365 days
minus Saturdays and Sundays
             on average                               = 102 days
Working days per year on average  = 263 days
Remark: The calculation of time keeps to the calendar and not to the mathematical school model of 52 weeks each 7 days per year and  52 weekends, that would only lead to 260 working days per year.</t>
        </r>
      </text>
    </comment>
    <comment ref="D25" authorId="0">
      <text>
        <r>
          <rPr>
            <sz val="12"/>
            <rFont val="Arial"/>
            <family val="2"/>
          </rPr>
          <t>General medical goods such as pain relievers, fever reducers, etc. to be found in the "pharmacy" of the workshop. Insert the annual expenses.</t>
        </r>
        <r>
          <rPr>
            <sz val="8"/>
            <rFont val="Tahoma"/>
            <family val="0"/>
          </rPr>
          <t xml:space="preserve">
</t>
        </r>
      </text>
    </comment>
    <comment ref="D29" authorId="0">
      <text>
        <r>
          <rPr>
            <sz val="12"/>
            <rFont val="Arial"/>
            <family val="2"/>
          </rPr>
          <t xml:space="preserve">Insert sum of annual transport cost paid by the employer. 
Note: It is possible that the employer organizes and provides the transport by putting vehicle(s) and driver(s) at the staff's disposal or the staff's expenses for transport are reimbursed by the employer. Consider the possibility the employer pays an partial transport allowances towards his staff. If the employer organizes and provides transport by his own means, regard the driver as a administrative person and document all costs linked to the vehicle(s) such as gasoline, insurance, depreciation, etc. in the paragraph "Indirect cost of Production". Insofar, partial or complete reimbursement has to be inserted only.
</t>
        </r>
      </text>
    </comment>
    <comment ref="D30" authorId="0">
      <text>
        <r>
          <rPr>
            <sz val="12"/>
            <rFont val="Arial"/>
            <family val="2"/>
          </rPr>
          <t>See book-keeping and/or receipts of the cashier.</t>
        </r>
      </text>
    </comment>
    <comment ref="D21" authorId="0">
      <text>
        <r>
          <rPr>
            <sz val="12"/>
            <rFont val="Arial"/>
            <family val="2"/>
          </rPr>
          <t>See book-keeping and/or pension contracts and/or bank statements. In public/governmental institutions you may have to interview in-house accountants of the payroll division.  Representatives of the unions can be used as a source of information.</t>
        </r>
        <r>
          <rPr>
            <sz val="8"/>
            <rFont val="Tahoma"/>
            <family val="0"/>
          </rPr>
          <t xml:space="preserve">
</t>
        </r>
      </text>
    </comment>
    <comment ref="D22" authorId="0">
      <text>
        <r>
          <rPr>
            <sz val="12"/>
            <rFont val="Arial"/>
            <family val="2"/>
          </rPr>
          <t>See book-keeping and/or insurance contracts and/or bank statements. In public/governmental institutions you may have to interview in-house accountants of the payroll division. Representatives of the unions can be used as a source of information.</t>
        </r>
        <r>
          <rPr>
            <sz val="8"/>
            <rFont val="Tahoma"/>
            <family val="0"/>
          </rPr>
          <t xml:space="preserve">
</t>
        </r>
      </text>
    </comment>
    <comment ref="D23" authorId="0">
      <text>
        <r>
          <rPr>
            <sz val="12"/>
            <rFont val="Arial"/>
            <family val="2"/>
          </rPr>
          <t>See book-keeping and/or insurance contracts and/or bank statements. In public/governmental institutions you may have to interview in-house accountants of the payroll division. Representatives of the unions can be used as a source of information.</t>
        </r>
        <r>
          <rPr>
            <sz val="8"/>
            <rFont val="Tahoma"/>
            <family val="0"/>
          </rPr>
          <t xml:space="preserve">
</t>
        </r>
      </text>
    </comment>
    <comment ref="D24" authorId="0">
      <text>
        <r>
          <rPr>
            <sz val="12"/>
            <rFont val="Arial"/>
            <family val="2"/>
          </rPr>
          <t xml:space="preserve">See book-keeping and/or bank statements and/or receipts of the casher. In public/governmental institutions you may have to interview in-house accountants of the payroll division. </t>
        </r>
        <r>
          <rPr>
            <sz val="8"/>
            <rFont val="Tahoma"/>
            <family val="0"/>
          </rPr>
          <t xml:space="preserve">
</t>
        </r>
      </text>
    </comment>
    <comment ref="D26" authorId="0">
      <text>
        <r>
          <rPr>
            <sz val="12"/>
            <rFont val="Arial"/>
            <family val="2"/>
          </rPr>
          <t xml:space="preserve">See book-keeping and/or pension contracts and/or bank statements. In public/governmental institutions you may have to interview in-house accountants of the payroll division.  Representatives of the unions can be used as a source of information.
</t>
        </r>
      </text>
    </comment>
    <comment ref="D33" authorId="0">
      <text>
        <r>
          <rPr>
            <sz val="12"/>
            <rFont val="Arial"/>
            <family val="2"/>
          </rPr>
          <t xml:space="preserve">See book-keeping and/or pension contracts and/or bank statements. In public/governmental institutions you may have to interview in-house accountants of the payroll division.  Representatives of the unions can be used as a source of information
</t>
        </r>
      </text>
    </comment>
    <comment ref="D27" authorId="0">
      <text>
        <r>
          <rPr>
            <sz val="12"/>
            <rFont val="Arial"/>
            <family val="2"/>
          </rPr>
          <t xml:space="preserve">See bills of purchasing and of cleaning. In 
case of in-house cleaning the expenses can
be estimated, if possible </t>
        </r>
      </text>
    </comment>
    <comment ref="D31" authorId="0">
      <text>
        <r>
          <rPr>
            <sz val="12"/>
            <rFont val="Arial"/>
            <family val="2"/>
          </rPr>
          <t xml:space="preserve">See book-keeping and/or pension contracts and/or bank statements. In public/governmental institutions you may have to interview in-house accountants of the payroll division. </t>
        </r>
        <r>
          <rPr>
            <sz val="8"/>
            <rFont val="Tahoma"/>
            <family val="0"/>
          </rPr>
          <t xml:space="preserve">
</t>
        </r>
      </text>
    </comment>
    <comment ref="D28" authorId="0">
      <text>
        <r>
          <rPr>
            <sz val="12"/>
            <rFont val="Arial"/>
            <family val="2"/>
          </rPr>
          <t xml:space="preserve">Consider and document the costs of food and drinks only. Cooks and helping hands in the kitchen are members of the administrative team. 
</t>
        </r>
        <r>
          <rPr>
            <sz val="8"/>
            <rFont val="Tahoma"/>
            <family val="0"/>
          </rPr>
          <t xml:space="preserve">
</t>
        </r>
      </text>
    </comment>
    <comment ref="D34" authorId="0">
      <text>
        <r>
          <rPr>
            <sz val="12"/>
            <rFont val="Arial"/>
            <family val="2"/>
          </rPr>
          <t xml:space="preserve">Document the annual amount of all other benefits here. </t>
        </r>
        <r>
          <rPr>
            <sz val="8"/>
            <rFont val="Tahoma"/>
            <family val="0"/>
          </rPr>
          <t xml:space="preserve">
</t>
        </r>
      </text>
    </comment>
    <comment ref="A66" authorId="0">
      <text>
        <r>
          <rPr>
            <sz val="12"/>
            <rFont val="Arial"/>
            <family val="2"/>
          </rPr>
          <t xml:space="preserve">Insert daily working hours net. Correct official working hours, if breaks for breakfast and/or lunch are part of the times paid. </t>
        </r>
        <r>
          <rPr>
            <sz val="8"/>
            <rFont val="Tahoma"/>
            <family val="0"/>
          </rPr>
          <t xml:space="preserve">
</t>
        </r>
        <r>
          <rPr>
            <sz val="12"/>
            <rFont val="Arial"/>
            <family val="2"/>
          </rPr>
          <t xml:space="preserve">
Example: If the time of official presence is 8 hours (h) and for breakfast 15 min. and for the lunch 30 min. are granted, the working time per day is: 8 h - 0,75 h = 7,25 h. So document the figure 7,25!
Check if the decimal point or comma have to be used. If lines 67 to 69 do not show mathematical figures, replace the point by the comma or vice versa.
</t>
        </r>
      </text>
    </comment>
    <comment ref="D38" authorId="0">
      <text>
        <r>
          <rPr>
            <sz val="12"/>
            <rFont val="Arial"/>
            <family val="2"/>
          </rPr>
          <t xml:space="preserve">Details see: Commentary of the Register of Direct Labour . See above.
</t>
        </r>
        <r>
          <rPr>
            <sz val="8"/>
            <rFont val="Tahoma"/>
            <family val="0"/>
          </rPr>
          <t xml:space="preserve">
</t>
        </r>
      </text>
    </comment>
    <comment ref="H4" authorId="0">
      <text>
        <r>
          <rPr>
            <sz val="12"/>
            <rFont val="Arial"/>
            <family val="2"/>
          </rPr>
          <t>Insert date of calculation to avoid a mix-up with preceding or subsequent calculations.
Insert as follows:
dd.mm.yy.</t>
        </r>
        <r>
          <rPr>
            <sz val="8"/>
            <rFont val="Tahoma"/>
            <family val="0"/>
          </rPr>
          <t xml:space="preserve">
</t>
        </r>
      </text>
    </comment>
    <comment ref="A4" authorId="0">
      <text>
        <r>
          <rPr>
            <sz val="12"/>
            <rFont val="Arial"/>
            <family val="2"/>
          </rPr>
          <t xml:space="preserve">Insert name the workshop
</t>
        </r>
      </text>
    </comment>
  </commentList>
</comments>
</file>

<file path=xl/comments4.xml><?xml version="1.0" encoding="utf-8"?>
<comments xmlns="http://schemas.openxmlformats.org/spreadsheetml/2006/main">
  <authors>
    <author>Miethe</author>
  </authors>
  <commentList>
    <comment ref="C6" authorId="0">
      <text>
        <r>
          <rPr>
            <sz val="14"/>
            <rFont val="Arial"/>
            <family val="2"/>
          </rPr>
          <t xml:space="preserve">The rates of the proposed depreciation are the results of international experience. 
</t>
        </r>
        <r>
          <rPr>
            <sz val="8"/>
            <rFont val="Tahoma"/>
            <family val="0"/>
          </rPr>
          <t xml:space="preserve">
</t>
        </r>
      </text>
    </comment>
    <comment ref="D6" authorId="0">
      <text>
        <r>
          <rPr>
            <sz val="14"/>
            <rFont val="Arial"/>
            <family val="2"/>
          </rPr>
          <t>In cases in which no information can be made available the listed alternatives may be used as an acceptable substitute. The named alternatives - as far as available -  are based on international experiences and cost studies. There is not any objection to use your own estimations, if they come closer to reality.</t>
        </r>
        <r>
          <rPr>
            <sz val="8"/>
            <rFont val="Tahoma"/>
            <family val="0"/>
          </rPr>
          <t xml:space="preserve">
</t>
        </r>
      </text>
    </comment>
    <comment ref="E26" authorId="0">
      <text>
        <r>
          <rPr>
            <sz val="14"/>
            <rFont val="Arial"/>
            <family val="2"/>
          </rPr>
          <t>An estimation cannot be accepted, as a written contract must be available.</t>
        </r>
        <r>
          <rPr>
            <sz val="8"/>
            <rFont val="Tahoma"/>
            <family val="0"/>
          </rPr>
          <t xml:space="preserve">
</t>
        </r>
      </text>
    </comment>
    <comment ref="E27" authorId="0">
      <text>
        <r>
          <rPr>
            <sz val="14"/>
            <rFont val="Arial"/>
            <family val="2"/>
          </rPr>
          <t>An estimation cannot be accepted, as a written contract must be available.</t>
        </r>
        <r>
          <rPr>
            <sz val="8"/>
            <rFont val="Tahoma"/>
            <family val="0"/>
          </rPr>
          <t xml:space="preserve">
</t>
        </r>
      </text>
    </comment>
    <comment ref="A17" authorId="0">
      <text>
        <r>
          <rPr>
            <sz val="14"/>
            <rFont val="Arial"/>
            <family val="2"/>
          </rPr>
          <t xml:space="preserve">Add the costs for transport and transport insurance to the price of purchase before calculating the depreciation.
If import tax and/or customs fees and/or other taxes and fees had to be paid, add these expenses to the price of purchase  before calculation the depreciation. Do not add fees and taxes to be paid on periodic base - see running cost! 
Current projects should ask their headquarters for support, if figures are unknown. Often valued investment lists are available.
If the vehicle park is fully or partially leased or rented, insert the annual leasing rate(s) in the line "rent or leasing of vehicles" which is part of the  running costs of transport utilities.
</t>
        </r>
        <r>
          <rPr>
            <sz val="8"/>
            <rFont val="Tahoma"/>
            <family val="0"/>
          </rPr>
          <t xml:space="preserve">
</t>
        </r>
      </text>
    </comment>
    <comment ref="A10" authorId="0">
      <text>
        <r>
          <rPr>
            <sz val="14"/>
            <rFont val="Arial"/>
            <family val="2"/>
          </rPr>
          <t xml:space="preserve">It is recommended to use the inventory to calculate the annual depreciation. If such a list is not available, is has to be created. The expenses for purchase (or construction) of the listed goods have to be identified by receipts. On-going projects may ask the headquarters for support by asking for valued standard lists of equipping/building. Estimations are permissible, if no other source of information can be found. Try to estimate in the most realistic way.  </t>
        </r>
        <r>
          <rPr>
            <b/>
            <sz val="14"/>
            <rFont val="Arial"/>
            <family val="2"/>
          </rPr>
          <t>Note: A mistake in estimation is preferable to a disregard of a carried out investment</t>
        </r>
        <r>
          <rPr>
            <sz val="14"/>
            <rFont val="Arial"/>
            <family val="2"/>
          </rPr>
          <t xml:space="preserve">.
Note: Do not use the amount of depreciation as you can find it in the book keeping system as this is mainly defined for financial purposes and tax policy. The depreciation for resaons of calculation is defined as value of procurement divided by the years of useof the investment. You have to estimate the time of use or can accept the proposed percentagesin row C, which are based on international experience.
To estimate the value of a building ask experts about the average cost per square meter (sm). In many cases public/governmental authorities can provide you with standardized values per sm. 
The formula to calculate the depreciation is as follows:
</t>
        </r>
        <r>
          <rPr>
            <b/>
            <sz val="14"/>
            <rFont val="Arial"/>
            <family val="2"/>
          </rPr>
          <t>Value of investment (including all additional expenses) x yearly rate of depreciation</t>
        </r>
        <r>
          <rPr>
            <sz val="14"/>
            <rFont val="Arial"/>
            <family val="2"/>
          </rPr>
          <t xml:space="preserve">
Example:  Investment = 2000, additional expenses = 500, rate of depreciation = 5%.
Depreciation to be filled in = (2000 + 500) x 0,05 = 125
</t>
        </r>
        <r>
          <rPr>
            <sz val="8"/>
            <rFont val="Tahoma"/>
            <family val="0"/>
          </rPr>
          <t xml:space="preserve">
</t>
        </r>
      </text>
    </comment>
    <comment ref="A11" authorId="0">
      <text>
        <r>
          <rPr>
            <sz val="14"/>
            <rFont val="Arial"/>
            <family val="2"/>
          </rPr>
          <t>Include the general outdoor investment such as media connections for supply and waste (telephone line, water, sewage, electricity, etc.) and the construction of parking lots, fences/walls, gates, made up paths/roads on the site and comparable investments. Include all annexes as well such as garages, stores, building for generator, gatehouses, etc.</t>
        </r>
        <r>
          <rPr>
            <sz val="8"/>
            <rFont val="Tahoma"/>
            <family val="0"/>
          </rPr>
          <t xml:space="preserve">
</t>
        </r>
      </text>
    </comment>
    <comment ref="A12" authorId="0">
      <text>
        <r>
          <rPr>
            <sz val="14"/>
            <rFont val="Arial"/>
            <family val="2"/>
          </rPr>
          <t>Include the general outdoor investment such as media connections for supply and waste (telephone line, water, sewage, electricity, etc.) and the construction of parking lots, fences/walls, gates, made up paths/roads on the site and comparable investments. Include all annexes as well like as garages, stores, building for generator, gatehouses, etc.</t>
        </r>
        <r>
          <rPr>
            <sz val="8"/>
            <rFont val="Tahoma"/>
            <family val="0"/>
          </rPr>
          <t xml:space="preserve">
</t>
        </r>
      </text>
    </comment>
    <comment ref="E44" authorId="0">
      <text>
        <r>
          <rPr>
            <sz val="14"/>
            <rFont val="Arial"/>
            <family val="2"/>
          </rPr>
          <t>An estimation cannot be accepted, as a written contract must be available</t>
        </r>
        <r>
          <rPr>
            <sz val="12"/>
            <rFont val="Arial"/>
            <family val="2"/>
          </rPr>
          <t>.</t>
        </r>
        <r>
          <rPr>
            <sz val="8"/>
            <rFont val="Tahoma"/>
            <family val="0"/>
          </rPr>
          <t xml:space="preserve">
</t>
        </r>
      </text>
    </comment>
    <comment ref="E46" authorId="0">
      <text>
        <r>
          <rPr>
            <sz val="14"/>
            <rFont val="Arial"/>
            <family val="2"/>
          </rPr>
          <t>An estimation cannot be accepted, as a written contract must be available.</t>
        </r>
        <r>
          <rPr>
            <sz val="8"/>
            <rFont val="Tahoma"/>
            <family val="0"/>
          </rPr>
          <t xml:space="preserve">
</t>
        </r>
      </text>
    </comment>
    <comment ref="D18" authorId="0">
      <text>
        <r>
          <rPr>
            <sz val="14"/>
            <rFont val="Arial"/>
            <family val="2"/>
          </rPr>
          <t>if free of tax and customs fees imported.</t>
        </r>
        <r>
          <rPr>
            <sz val="8"/>
            <rFont val="Tahoma"/>
            <family val="0"/>
          </rPr>
          <t xml:space="preserve">
</t>
        </r>
      </text>
    </comment>
    <comment ref="D19" authorId="0">
      <text>
        <r>
          <rPr>
            <sz val="14"/>
            <rFont val="Arial"/>
            <family val="2"/>
          </rPr>
          <t>if free of tax and customs fees imported</t>
        </r>
        <r>
          <rPr>
            <sz val="8"/>
            <rFont val="Tahoma"/>
            <family val="0"/>
          </rPr>
          <t xml:space="preserve">.
</t>
        </r>
      </text>
    </comment>
    <comment ref="D20" authorId="0">
      <text>
        <r>
          <rPr>
            <sz val="14"/>
            <rFont val="Arial"/>
            <family val="2"/>
          </rPr>
          <t>if free of tax and customs fees imported</t>
        </r>
        <r>
          <rPr>
            <sz val="8"/>
            <rFont val="Tahoma"/>
            <family val="0"/>
          </rPr>
          <t xml:space="preserve">.
</t>
        </r>
      </text>
    </comment>
    <comment ref="D21" authorId="0">
      <text>
        <r>
          <rPr>
            <sz val="14"/>
            <rFont val="Arial"/>
            <family val="2"/>
          </rPr>
          <t>if free of tax and customs fees imported.</t>
        </r>
      </text>
    </comment>
    <comment ref="A26" authorId="0">
      <text>
        <r>
          <rPr>
            <sz val="14"/>
            <rFont val="Arial"/>
            <family val="2"/>
          </rPr>
          <t>See contracts and insert the annual amount of contracted payment.</t>
        </r>
        <r>
          <rPr>
            <sz val="8"/>
            <rFont val="Tahoma"/>
            <family val="0"/>
          </rPr>
          <t xml:space="preserve">
</t>
        </r>
      </text>
    </comment>
    <comment ref="A27" authorId="0">
      <text>
        <r>
          <rPr>
            <sz val="14"/>
            <rFont val="Arial"/>
            <family val="2"/>
          </rPr>
          <t>See contracts and insert the annual amount of contracted payment. Make sure, that the annual amount is inserted.</t>
        </r>
        <r>
          <rPr>
            <sz val="8"/>
            <rFont val="Tahoma"/>
            <family val="0"/>
          </rPr>
          <t xml:space="preserve">
</t>
        </r>
      </text>
    </comment>
    <comment ref="B8" authorId="0">
      <text>
        <r>
          <rPr>
            <sz val="14"/>
            <rFont val="Arial"/>
            <family val="2"/>
          </rPr>
          <t xml:space="preserve">Please insert only monetary figures identified in documents such as receipts, etc. Estimation on costsshould be inserted in the next column only to demonstrate the validity of the figures. If needed, both columns can be used parallel, if a part of these costs are documented and an additional part has to be extimated. Both sums are added automatically.
</t>
        </r>
      </text>
    </comment>
    <comment ref="E8" authorId="0">
      <text>
        <r>
          <rPr>
            <sz val="14"/>
            <rFont val="Arial"/>
            <family val="2"/>
          </rPr>
          <t xml:space="preserve">Please insert only monetary figures identified by estimations to demonstrate the validity of the figures and to indicate the quality of source. If needed, both columns can be used parallel, if some costs are documented and some have to be estimated. Both sums are added automatically.
</t>
        </r>
        <r>
          <rPr>
            <sz val="8"/>
            <rFont val="Tahoma"/>
            <family val="0"/>
          </rPr>
          <t xml:space="preserve">
</t>
        </r>
      </text>
    </comment>
    <comment ref="A14" authorId="0">
      <text>
        <r>
          <rPr>
            <sz val="14"/>
            <rFont val="Arial"/>
            <family val="2"/>
          </rPr>
          <t xml:space="preserve">Examples: fixed drilling machine, lathe, moulding and milling machines, extraction systems (built-in type), oven, sewing, machine, sawing machine, grinding machines, grindstone (electric), anvil and all types of heavy fixed or not movable machinery.
</t>
        </r>
      </text>
    </comment>
    <comment ref="A15" authorId="0">
      <text>
        <r>
          <rPr>
            <sz val="14"/>
            <rFont val="Arial"/>
            <family val="2"/>
          </rPr>
          <t xml:space="preserve">Examples: hot air fan, drilling machine (mobile), iron, plaster saw (electric) and all types of mobile machinery to be found in a workshop area.
</t>
        </r>
      </text>
    </comment>
    <comment ref="A16" authorId="0">
      <text>
        <r>
          <rPr>
            <sz val="14"/>
            <rFont val="Arial"/>
            <family val="2"/>
          </rPr>
          <t xml:space="preserve">Examples: work bench, chair, cupboard of all types, tables of all types, shelves in the workshop and in the store, lockers for staff, etc.
</t>
        </r>
      </text>
    </comment>
    <comment ref="A24" authorId="0">
      <text>
        <r>
          <rPr>
            <sz val="14"/>
            <rFont val="Arial"/>
            <family val="2"/>
          </rPr>
          <t>Examples: parallel bars, wall bars, mirrors, furniture for examination and cast taking, mattresses, chairs, tables of all kind, x-ray viewer, patient scales, cabinets, lockers for patients, benches in the waiting area, furniture in the doctor's office, etc.</t>
        </r>
        <r>
          <rPr>
            <sz val="8"/>
            <rFont val="Tahoma"/>
            <family val="0"/>
          </rPr>
          <t xml:space="preserve">
</t>
        </r>
      </text>
    </comment>
    <comment ref="A25" authorId="0">
      <text>
        <r>
          <rPr>
            <sz val="14"/>
            <rFont val="Arial"/>
            <family val="2"/>
          </rPr>
          <t xml:space="preserve">Example: surfaces, steps, slopes, etc.   </t>
        </r>
        <r>
          <rPr>
            <sz val="8"/>
            <rFont val="Tahoma"/>
            <family val="0"/>
          </rPr>
          <t xml:space="preserve">
</t>
        </r>
      </text>
    </comment>
    <comment ref="A46" authorId="0">
      <text>
        <r>
          <rPr>
            <sz val="14"/>
            <rFont val="Arial"/>
            <family val="2"/>
          </rPr>
          <t xml:space="preserve">See supplier's receipts.
 </t>
        </r>
      </text>
    </comment>
    <comment ref="A48" authorId="0">
      <text>
        <r>
          <rPr>
            <sz val="14"/>
            <rFont val="Arial"/>
            <family val="2"/>
          </rPr>
          <t xml:space="preserve">Maintenance contains: material cost and cost of labour for repair and preventive maintenance, regular change of oil, etc.
</t>
        </r>
      </text>
    </comment>
    <comment ref="A52" authorId="0">
      <text>
        <r>
          <rPr>
            <sz val="14"/>
            <rFont val="Arial"/>
            <family val="2"/>
          </rPr>
          <t xml:space="preserve">See consumption bills or estimate the annual cost depending on the used material. Consider boilerman as a member of the administrative team. Ask public authorities for indicative figures, if needed.  
</t>
        </r>
      </text>
    </comment>
    <comment ref="A53" authorId="0">
      <text>
        <r>
          <rPr>
            <sz val="14"/>
            <rFont val="Arial"/>
            <family val="2"/>
          </rPr>
          <t xml:space="preserve">Compile all expenses for short term training of technical staff carried out in or outside of the workshop. Include internal activities. Examples: fees, honorarium and reimbursement of expenses for external experts, used material for internal activities. Travel cost, per diems and accommodation of participating staff can be inserted in the line "travelling expenses" in the paragraph of administrative cost. 
</t>
        </r>
      </text>
    </comment>
    <comment ref="A55" authorId="0">
      <text>
        <r>
          <rPr>
            <sz val="14"/>
            <rFont val="Arial"/>
            <family val="2"/>
          </rPr>
          <t xml:space="preserve">See supplier's receipt or estimate consumption. Enquire, if the water supply is free of charge for public, semi-public and charity oriented institutions.
</t>
        </r>
        <r>
          <rPr>
            <sz val="8"/>
            <rFont val="Tahoma"/>
            <family val="0"/>
          </rPr>
          <t xml:space="preserve">
</t>
        </r>
      </text>
    </comment>
    <comment ref="A56" authorId="0">
      <text>
        <r>
          <rPr>
            <sz val="14"/>
            <rFont val="Arial"/>
            <family val="2"/>
          </rPr>
          <t>See receipts of relevant business partners. To estimate this type of cost is not acceptable.</t>
        </r>
        <r>
          <rPr>
            <sz val="14"/>
            <rFont val="Antique Oakland"/>
            <family val="2"/>
          </rPr>
          <t xml:space="preserve">
</t>
        </r>
      </text>
    </comment>
    <comment ref="A57" authorId="0">
      <text>
        <r>
          <rPr>
            <sz val="14"/>
            <rFont val="Arial"/>
            <family val="2"/>
          </rPr>
          <t xml:space="preserve">Mainly: replacement of minor hand tools and other small parts to be used in the workshop. Price limit: 5 US $ per item.
</t>
        </r>
      </text>
    </comment>
    <comment ref="A58" authorId="0">
      <text>
        <r>
          <rPr>
            <sz val="14"/>
            <rFont val="Arial"/>
            <family val="2"/>
          </rPr>
          <t xml:space="preserve">Insert all other costs not named in this register. Costs documented by receipts have to be inserted in the first (turquoise) cell of this line.
As it is never possible to record all expenses completely, it is proposed to add another 5% out of the sum of consumables, electricity, fuel for generator, heating, permanent training, water, subcontracted work and minor replacement. This sum is generated automatically.
</t>
        </r>
      </text>
    </comment>
    <comment ref="A47" authorId="0">
      <text>
        <r>
          <rPr>
            <sz val="14"/>
            <rFont val="Arial"/>
            <family val="2"/>
          </rPr>
          <t>Avoid double consideration of these expenses, which you could have fully integrated in the fuel for transport utilities.</t>
        </r>
        <r>
          <rPr>
            <sz val="8"/>
            <rFont val="Tahoma"/>
            <family val="0"/>
          </rPr>
          <t xml:space="preserve">
</t>
        </r>
      </text>
    </comment>
    <comment ref="A1" authorId="0">
      <text>
        <r>
          <rPr>
            <sz val="14"/>
            <rFont val="Arial"/>
            <family val="2"/>
          </rPr>
          <t xml:space="preserve">This paragraph is used to calculate the so-called indirect cost of production to cover all costs in the workshop department and related areas, which cannot directly be allocated  to the orthopaedic product such as components, etc. As some costs are not to be easily quantified, proposals for estimations are offered. The proposals are based on international experience and cost studies. Nevertheless, there is a good chance not to meet the point by using the proposals in individual cases. </t>
        </r>
        <r>
          <rPr>
            <b/>
            <sz val="14"/>
            <rFont val="Arial"/>
            <family val="2"/>
          </rPr>
          <t xml:space="preserve">Therefore, usage of proposed estimate represents a second-best solution and should not be interpreted as an invitation to minor the efforts in compiling the needed data. On the other hand, a rough estimate is preferable to a complete disregard of expenses.  </t>
        </r>
        <r>
          <rPr>
            <sz val="14"/>
            <color indexed="10"/>
            <rFont val="Arial"/>
            <family val="2"/>
          </rPr>
          <t>Cells in turquoise</t>
        </r>
        <r>
          <rPr>
            <sz val="14"/>
            <color indexed="12"/>
            <rFont val="Arial"/>
            <family val="2"/>
          </rPr>
          <t xml:space="preserve"> </t>
        </r>
        <r>
          <rPr>
            <sz val="14"/>
            <rFont val="Arial"/>
            <family val="2"/>
          </rPr>
          <t xml:space="preserve"> have to be filled in, whereas </t>
        </r>
        <r>
          <rPr>
            <sz val="14"/>
            <color indexed="10"/>
            <rFont val="Arial"/>
            <family val="2"/>
          </rPr>
          <t xml:space="preserve">yellow cells </t>
        </r>
        <r>
          <rPr>
            <sz val="14"/>
            <rFont val="Arial"/>
            <family val="2"/>
          </rPr>
          <t xml:space="preserve">are serviced automatically.
</t>
        </r>
        <r>
          <rPr>
            <b/>
            <sz val="14"/>
            <rFont val="Arial"/>
            <family val="2"/>
          </rPr>
          <t>Cases to use this paragraph</t>
        </r>
        <r>
          <rPr>
            <sz val="14"/>
            <rFont val="Arial"/>
            <family val="2"/>
          </rPr>
          <t xml:space="preserve"> are:
(1) Initial start of calculation as a regular process in the workshop;
(2) Periodic re-calculation carried out annually, as running costs vary 
      from year to year; (At least a yearly re-calculation is strongly 
      recommended.)
(3) Procurement and bringing into service buildings and machinery
      including transport utilities;
(4) Taking out of service agreements for buildings, machinery, transport, 
      utilities;
(5) Dramatic changes of the price level of the goods named in this
      document  (local  high inflation, extreme variation of  foreign
      exchange rates if  the workshops depends on imported goods.)
</t>
        </r>
        <r>
          <rPr>
            <b/>
            <sz val="14"/>
            <rFont val="Arial"/>
            <family val="2"/>
          </rPr>
          <t>Needed input to fill in the form</t>
        </r>
        <r>
          <rPr>
            <sz val="14"/>
            <rFont val="Arial"/>
            <family val="2"/>
          </rPr>
          <t xml:space="preserve">
(a) Inventory of equipment and furniture;
(b) Construction costs of buildings, drawings;
(c) standard lists  of equipping or purchasing created by headquarters,
      if an ongoing project is considered;
(d) Receipts and/or book-keeping data concerning running costs, as 
      named in this sheet;
(e) Contracts with sub-contractors or leasing contracts, etc.
</t>
        </r>
        <r>
          <rPr>
            <b/>
            <sz val="14"/>
            <rFont val="Arial"/>
            <family val="2"/>
          </rPr>
          <t xml:space="preserve">Note:
</t>
        </r>
        <r>
          <rPr>
            <sz val="14"/>
            <rFont val="Arial"/>
            <family val="2"/>
          </rPr>
          <t xml:space="preserve">(1) To have a catalogue of an established supplier available is often 
      very helpful to define expenses of investment, purchasing of tools, 
      etc.
(2) Consider donated investment in the some way like an investment 
      paid by your organization (In terms of cost is does not make any 
      difference, if the goods are donated or directly paid.)
</t>
        </r>
        <r>
          <rPr>
            <sz val="8"/>
            <rFont val="Tahoma"/>
            <family val="0"/>
          </rPr>
          <t xml:space="preserve">
</t>
        </r>
      </text>
    </comment>
    <comment ref="A38" authorId="0">
      <text>
        <r>
          <rPr>
            <sz val="14"/>
            <rFont val="Arial"/>
            <family val="2"/>
          </rPr>
          <t xml:space="preserve">On-going projects should check, if additional insurances exist in the headquarters to cover different risks not to be covered by local (mandatory) insurances. 
</t>
        </r>
      </text>
    </comment>
    <comment ref="A51" authorId="0">
      <text>
        <r>
          <rPr>
            <sz val="14"/>
            <rFont val="Arial"/>
            <family val="2"/>
          </rPr>
          <t>Insert as billed.</t>
        </r>
        <r>
          <rPr>
            <sz val="8"/>
            <rFont val="Tahoma"/>
            <family val="0"/>
          </rPr>
          <t xml:space="preserve">
</t>
        </r>
      </text>
    </comment>
    <comment ref="E4" authorId="0">
      <text>
        <r>
          <rPr>
            <sz val="14"/>
            <rFont val="Arial"/>
            <family val="2"/>
          </rPr>
          <t>Insert date of calculation to avoid a mix-up with preceding or subsequent calculations
Insert as follows:
dd.mm.yy</t>
        </r>
      </text>
    </comment>
    <comment ref="F7" authorId="0">
      <text>
        <r>
          <rPr>
            <sz val="12"/>
            <rFont val="Arial"/>
            <family val="2"/>
          </rPr>
          <t>Calculation is performed automatically</t>
        </r>
        <r>
          <rPr>
            <sz val="8"/>
            <rFont val="Tahoma"/>
            <family val="0"/>
          </rPr>
          <t xml:space="preserve">
</t>
        </r>
      </text>
    </comment>
    <comment ref="D58" authorId="0">
      <text>
        <r>
          <rPr>
            <sz val="14"/>
            <rFont val="Arial"/>
            <family val="2"/>
          </rPr>
          <t>The relevant amount is calculated automatically.</t>
        </r>
        <r>
          <rPr>
            <sz val="8"/>
            <rFont val="Tahoma"/>
            <family val="0"/>
          </rPr>
          <t xml:space="preserve">
</t>
        </r>
      </text>
    </comment>
    <comment ref="D39" authorId="0">
      <text>
        <r>
          <rPr>
            <b/>
            <sz val="12"/>
            <rFont val="Arial"/>
            <family val="2"/>
          </rPr>
          <t>The proposal is based on an annual mileage of 12,500 kilometers</t>
        </r>
      </text>
    </comment>
    <comment ref="D40" authorId="0">
      <text>
        <r>
          <rPr>
            <sz val="12"/>
            <rFont val="Arial"/>
            <family val="2"/>
          </rPr>
          <t>The proposal is based on an annual mileage of 12,500 kilometers</t>
        </r>
        <r>
          <rPr>
            <sz val="8"/>
            <rFont val="Tahoma"/>
            <family val="0"/>
          </rPr>
          <t xml:space="preserve">
</t>
        </r>
      </text>
    </comment>
    <comment ref="D41" authorId="0">
      <text>
        <r>
          <rPr>
            <sz val="12"/>
            <rFont val="Arial"/>
            <family val="2"/>
          </rPr>
          <t>The proposal is based on an annual mileage of 12,500 kilometers</t>
        </r>
        <r>
          <rPr>
            <sz val="8"/>
            <rFont val="Tahoma"/>
            <family val="0"/>
          </rPr>
          <t xml:space="preserve">
</t>
        </r>
      </text>
    </comment>
    <comment ref="D42" authorId="0">
      <text>
        <r>
          <rPr>
            <sz val="12"/>
            <rFont val="Arial"/>
            <family val="2"/>
          </rPr>
          <t>The proposal is based on an annual mileage of 2,500 kilometers</t>
        </r>
        <r>
          <rPr>
            <sz val="8"/>
            <rFont val="Tahoma"/>
            <family val="0"/>
          </rPr>
          <t xml:space="preserve">
</t>
        </r>
      </text>
    </comment>
    <comment ref="A29" authorId="0">
      <text>
        <r>
          <rPr>
            <sz val="8"/>
            <rFont val="Tahoma"/>
            <family val="0"/>
          </rPr>
          <t xml:space="preserve">All technical services can be based on the proposals documented in D30 to D34
</t>
        </r>
      </text>
    </comment>
    <comment ref="A35" authorId="0">
      <text>
        <r>
          <rPr>
            <sz val="8"/>
            <rFont val="Tahoma"/>
            <family val="0"/>
          </rPr>
          <t xml:space="preserve">Running costs per year are proposed based on reliable experiences of many projects - also outside the orthopaedic filed.
</t>
        </r>
      </text>
    </comment>
    <comment ref="E56" authorId="0">
      <text>
        <r>
          <rPr>
            <sz val="14"/>
            <rFont val="Tahoma"/>
            <family val="2"/>
          </rPr>
          <t>An estimation cannot be accepted as written contracts must be exist.</t>
        </r>
        <r>
          <rPr>
            <sz val="8"/>
            <rFont val="Tahoma"/>
            <family val="0"/>
          </rPr>
          <t xml:space="preserve">
</t>
        </r>
      </text>
    </comment>
  </commentList>
</comments>
</file>

<file path=xl/comments5.xml><?xml version="1.0" encoding="utf-8"?>
<comments xmlns="http://schemas.openxmlformats.org/spreadsheetml/2006/main">
  <authors>
    <author>Miethe</author>
  </authors>
  <commentList>
    <comment ref="B8" authorId="0">
      <text>
        <r>
          <rPr>
            <sz val="14"/>
            <rFont val="Arial"/>
            <family val="2"/>
          </rPr>
          <t>Please insert only monetary figures identified in documents such as receipts, etc. Estimation on costs insert only in the next column to demonstrate the validity of the figures. If needed, both columns can be used parallel, if parts of the mentioned costs are documented and other parts have be estimated. Both sums are added automatically.</t>
        </r>
      </text>
    </comment>
    <comment ref="E8" authorId="0">
      <text>
        <r>
          <rPr>
            <sz val="14"/>
            <rFont val="Arial"/>
            <family val="2"/>
          </rPr>
          <t>Please insert only monetary figures identified by estimations to demonstrate the validity of the figures and to indicate the quality of source. If needed, both columns can be used in parallel, if parts of the mentioned costs are documented and other parts have be estimated. Both sums are added automatically.</t>
        </r>
      </text>
    </comment>
    <comment ref="D8" authorId="0">
      <text>
        <r>
          <rPr>
            <sz val="14"/>
            <rFont val="Arial"/>
            <family val="2"/>
          </rPr>
          <t>In cases in which no information can be made available the listed alternatives may be used as an acceptable substitute. The named alternatives - as far as available -  are based on international experiences and cost studies. There is no  objection to using your own estimations, if they come closer to reality</t>
        </r>
        <r>
          <rPr>
            <sz val="8"/>
            <rFont val="Tahoma"/>
            <family val="0"/>
          </rPr>
          <t xml:space="preserve">.
</t>
        </r>
      </text>
    </comment>
    <comment ref="A13" authorId="0">
      <text>
        <r>
          <rPr>
            <sz val="14"/>
            <rFont val="Arial"/>
            <family val="2"/>
          </rPr>
          <t>It is recommended to use the inventory to calculate the annual depreciation. If such a list is not available, is has to be created. The expenses for purchase (or construction) of the listed goods have to be identified by receipts. On-going projects may ask the headquarters for support by asking for valued standard lists of equipping/building. Estimations are permissible, if no other source of information can be found. Try to estimate in the most realistic way.  Note: A mistake in estimation is preferable to a disregard of a carried out investment.
To estimate the value of a building ask experts about the average cost per square meter (sm). In many cases public/governmental authorities can provide you with standardized values per sm. 
The formula to calculate the depreciation is as follows:
Value of investment (including all additional expenses) x yearly rate of depreciation
Example:  Investment = 2000, additional expenses = 500, rate of
                depreciation = 5%.
                Depreciation to be filled in = (2000 + 500) x 0,05 = 125</t>
        </r>
        <r>
          <rPr>
            <sz val="8"/>
            <rFont val="Tahoma"/>
            <family val="0"/>
          </rPr>
          <t xml:space="preserve">
</t>
        </r>
      </text>
    </comment>
    <comment ref="A14" authorId="0">
      <text>
        <r>
          <rPr>
            <sz val="14"/>
            <rFont val="Arial"/>
            <family val="2"/>
          </rPr>
          <t>Consider only the building  of the administration department. Do not include any other buildings, as these are compiled in the "Register of Indirect Cost of Production".</t>
        </r>
        <r>
          <rPr>
            <sz val="8"/>
            <rFont val="Tahoma"/>
            <family val="0"/>
          </rPr>
          <t xml:space="preserve">
</t>
        </r>
      </text>
    </comment>
    <comment ref="A16" authorId="0">
      <text>
        <r>
          <rPr>
            <sz val="14"/>
            <rFont val="Arial"/>
            <family val="2"/>
          </rPr>
          <t xml:space="preserve">Examples: Typewriter, copy machine, bookbinding machine, calculator (desk top type), printing machine, electric stapler, telephone, telephone installation, transmitter, facsimile machine,  telex-machine, radio set,  computer (incl. monitor, keyboard, mouse), printer, scanner, etc. </t>
        </r>
      </text>
    </comment>
    <comment ref="A17" authorId="0">
      <text>
        <r>
          <rPr>
            <sz val="14"/>
            <rFont val="Arial"/>
            <family val="2"/>
          </rPr>
          <t xml:space="preserve">Compile the furniture in the administration department only. 
Include safe, if existing, and desk lights.
Office furniture of the doctor's room are mentioned in the paragraph "Indirect Cost of Production" , line: investment in the clinical area. </t>
        </r>
        <r>
          <rPr>
            <sz val="8"/>
            <rFont val="Tahoma"/>
            <family val="0"/>
          </rPr>
          <t xml:space="preserve">
</t>
        </r>
      </text>
    </comment>
    <comment ref="A18" authorId="0">
      <text>
        <r>
          <rPr>
            <sz val="14"/>
            <rFont val="Arial"/>
            <family val="2"/>
          </rPr>
          <t xml:space="preserve">Examples: Television, audio-system, video recorder, video camera, DVD-player, photo cameras of all types, slide projector, daylight projector, medical models, all types of demonstration material  such as slides, video tapes, posters, specialist books, etc.
</t>
        </r>
      </text>
    </comment>
    <comment ref="A19" authorId="0">
      <text>
        <r>
          <rPr>
            <sz val="14"/>
            <rFont val="Arial"/>
            <family val="2"/>
          </rPr>
          <t xml:space="preserve">Add the costs for transport and transport insurance to the price of purchase before calculating the depreciation.
If import tax and/or customs fees and/or other taxes and fees had to be paid, add these expenses to the price of purchase  before calculation the depreciation. Do not add fees and taxes to be paid on periodic basis - see running cost! 
Current projects should ask their headquaters for support, if figures are unknown. Often valued investment lists are available.
If the vehicle park is fully or partially leased or rented, insert the annual leasing rate(s) in the line "rent or leasing of vehicles" which is part of the the running costs of transport utilities.
</t>
        </r>
        <r>
          <rPr>
            <b/>
            <sz val="14"/>
            <rFont val="Arial"/>
            <family val="2"/>
          </rPr>
          <t>Other expenses linked to the vehicles like insuranse, taxes, fees and fuel have to be compilted in the "Register of Indirect cost of Production", lines concerning running costs of vehicle utilities. Often it seems to be too difficult to separate these costs between various departments</t>
        </r>
        <r>
          <rPr>
            <sz val="14"/>
            <rFont val="Arial"/>
            <family val="2"/>
          </rPr>
          <t xml:space="preserve">. 
</t>
        </r>
        <r>
          <rPr>
            <sz val="8"/>
            <rFont val="Tahoma"/>
            <family val="0"/>
          </rPr>
          <t xml:space="preserve">
</t>
        </r>
      </text>
    </comment>
    <comment ref="A27" authorId="0">
      <text>
        <r>
          <rPr>
            <sz val="14"/>
            <rFont val="Arial"/>
            <family val="2"/>
          </rPr>
          <t xml:space="preserve">Insert as billed. </t>
        </r>
        <r>
          <rPr>
            <sz val="8"/>
            <rFont val="Tahoma"/>
            <family val="0"/>
          </rPr>
          <t xml:space="preserve">
</t>
        </r>
      </text>
    </comment>
    <comment ref="A29" authorId="0">
      <text>
        <r>
          <rPr>
            <sz val="14"/>
            <rFont val="Arial"/>
            <family val="2"/>
          </rPr>
          <t xml:space="preserve">Examples: paper of all kinds, stamps, stamp holder, biros, pencils, files,  consumables for printer, glue sticks, staples, stapler, punch, floppy discs, CDs, postage stamps, etc.
</t>
        </r>
      </text>
    </comment>
    <comment ref="A33" authorId="0">
      <text>
        <r>
          <rPr>
            <sz val="14"/>
            <rFont val="Arial"/>
            <family val="2"/>
          </rPr>
          <t xml:space="preserve">Insert as billed. On-going project should additionally ask headquarters. Estimates cannot be accepted.
</t>
        </r>
      </text>
    </comment>
    <comment ref="A31" authorId="0">
      <text>
        <r>
          <rPr>
            <sz val="14"/>
            <rFont val="Arial"/>
            <family val="2"/>
          </rPr>
          <t>Compile all costs related to travelling activities of workshop and administration staff. Do not take any notice of the reason to travel. Details are:
tickets of all transport means, reimbursement of  use of employer owned vehicle, travelling fees and taxes (airport), fees for visa,  fees for reservation service, fees for excess luggage, specific insurances, per diems as paid, accommodation, etc.
The use of internal means such as vehicle, driver, etc. has not to be taken into account.</t>
        </r>
      </text>
    </comment>
    <comment ref="A35" authorId="0">
      <text>
        <r>
          <rPr>
            <sz val="14"/>
            <rFont val="Arial"/>
            <family val="2"/>
          </rPr>
          <t>Insert as billed or estimate relevant amount</t>
        </r>
        <r>
          <rPr>
            <sz val="8"/>
            <rFont val="Tahoma"/>
            <family val="0"/>
          </rPr>
          <t xml:space="preserve">.
</t>
        </r>
        <r>
          <rPr>
            <sz val="14"/>
            <rFont val="Arial"/>
            <family val="2"/>
          </rPr>
          <t xml:space="preserve">Example: Typical demand of cleaning staff such as detergents, soap, brooms, cleaning rags, etc.
</t>
        </r>
      </text>
    </comment>
    <comment ref="A37" authorId="0">
      <text>
        <r>
          <rPr>
            <sz val="14"/>
            <rFont val="Arial"/>
            <family val="2"/>
          </rPr>
          <t xml:space="preserve">Insert as billed or estimate the spent amount. </t>
        </r>
        <r>
          <rPr>
            <sz val="8"/>
            <rFont val="Tahoma"/>
            <family val="0"/>
          </rPr>
          <t xml:space="preserve">
</t>
        </r>
      </text>
    </comment>
    <comment ref="A38" authorId="0">
      <text>
        <r>
          <rPr>
            <sz val="14"/>
            <rFont val="Arial"/>
            <family val="2"/>
          </rPr>
          <t xml:space="preserve">Insert sum of receipts for used material or estimate. </t>
        </r>
        <r>
          <rPr>
            <b/>
            <sz val="14"/>
            <rFont val="Arial"/>
            <family val="2"/>
          </rPr>
          <t>Do not integrate wages of involved staff.</t>
        </r>
        <r>
          <rPr>
            <sz val="8"/>
            <rFont val="Tahoma"/>
            <family val="0"/>
          </rPr>
          <t xml:space="preserve">
</t>
        </r>
      </text>
    </comment>
    <comment ref="A40" authorId="0">
      <text>
        <r>
          <rPr>
            <sz val="14"/>
            <rFont val="Arial"/>
            <family val="2"/>
          </rPr>
          <t xml:space="preserve">Insert as billed or estimate relevant amount.
. 
</t>
        </r>
      </text>
    </comment>
    <comment ref="A42" authorId="0">
      <text>
        <r>
          <rPr>
            <sz val="14"/>
            <rFont val="Arial"/>
            <family val="2"/>
          </rPr>
          <t xml:space="preserve">Insert as billed on the statement of account like interest, general and special banking commissions, reimbursement for communication, etc.
</t>
        </r>
      </text>
    </comment>
    <comment ref="A44" authorId="0">
      <text>
        <r>
          <rPr>
            <sz val="14"/>
            <rFont val="Arial"/>
            <family val="2"/>
          </rPr>
          <t xml:space="preserve">Insert all types of external services paid by the workshop such as security,
cleaning, cooking, book-keeping, external audit, tax advisor, legal advisor,
technical supervision, periodic cost for licensing and registration (if these expenditures cover the period of more than one year, it is advised to divide the amount of expenditures by the number of years of which the licence and registration has become valid.) transport service for patients, (not for staff, i.e. part of staff benefits, and not for material, as this cost is part of the add-on for material) and other external services not mentioned in other lines of this worksheet. You can find the related economic figures in the book-keeping system of the workshop or in the files of the project implementing agency. 
</t>
        </r>
      </text>
    </comment>
    <comment ref="A46" authorId="0">
      <text>
        <r>
          <rPr>
            <sz val="14"/>
            <rFont val="Arial"/>
            <family val="2"/>
          </rPr>
          <t xml:space="preserve">Compile all expenses for short term training of administrative staff carried out in or outside of the workshop. Include internal activities. Examples: fees, honorarium and reimbursement of expenses for external experts, used material for internal activities. Travel cost, per diems and accommodation of participating staff shall be inserted in the line "travelling expenses" of this paragraph.
</t>
        </r>
      </text>
    </comment>
    <comment ref="A48" authorId="0">
      <text>
        <r>
          <rPr>
            <sz val="14"/>
            <rFont val="Arial"/>
            <family val="2"/>
          </rPr>
          <t>Mainly: replacement of minor office equipment and other small parts to be used in the office. Price limit: 5 US $ per item.</t>
        </r>
      </text>
    </comment>
    <comment ref="A50" authorId="0">
      <text>
        <r>
          <rPr>
            <sz val="14"/>
            <rFont val="Arial"/>
            <family val="2"/>
          </rPr>
          <t xml:space="preserve">Insert all other costs not named in this register. Costs documented by receipts have to be inserted in the first (blue) cell of this line.
As it is never possible to record all expenses completely, it is proposed to add another 5% out of the sum of annual running costs. This sum has to be inserted in the second (blue) cell of this line. 
</t>
        </r>
      </text>
    </comment>
    <comment ref="E27" authorId="0">
      <text>
        <r>
          <rPr>
            <sz val="14"/>
            <rFont val="Arial"/>
            <family val="2"/>
          </rPr>
          <t xml:space="preserve">An estimation cannot be accepted, as a written contract must be available.
</t>
        </r>
      </text>
    </comment>
    <comment ref="E33" authorId="0">
      <text>
        <r>
          <rPr>
            <b/>
            <sz val="14"/>
            <rFont val="Arial"/>
            <family val="2"/>
          </rPr>
          <t>An estimation cannot be accepted, as a written contract must be available.</t>
        </r>
      </text>
    </comment>
    <comment ref="E42" authorId="0">
      <text>
        <r>
          <rPr>
            <sz val="14"/>
            <rFont val="Arial"/>
            <family val="2"/>
          </rPr>
          <t xml:space="preserve">An estimation cannot be accepted, as a written document must be available.
</t>
        </r>
      </text>
    </comment>
    <comment ref="E44" authorId="0">
      <text>
        <r>
          <rPr>
            <sz val="14"/>
            <rFont val="Arial"/>
            <family val="2"/>
          </rPr>
          <t>An estimation cannot be accepted, as a written contract must be available.</t>
        </r>
        <r>
          <rPr>
            <sz val="8"/>
            <rFont val="Tahoma"/>
            <family val="0"/>
          </rPr>
          <t xml:space="preserve">
</t>
        </r>
      </text>
    </comment>
    <comment ref="A1" authorId="0">
      <text>
        <r>
          <rPr>
            <sz val="14"/>
            <rFont val="Arial"/>
            <family val="2"/>
          </rPr>
          <t xml:space="preserve">This paragraph is used to calculate the administrative cost to cover all costs in the administration department. As some costs are not to be easily quantified, proposals for estimations are offered. The proposals are based on international experience and cost studies. Nevertheless, there is a good chance not to meet the point by using the proposals in individual cases. </t>
        </r>
        <r>
          <rPr>
            <b/>
            <sz val="14"/>
            <rFont val="Arial"/>
            <family val="2"/>
          </rPr>
          <t>Therefore, usage of proposed estimate represents a second-best solution and should not be interpreted as an invitation to minor the efforts in compiling the needed data. On the other hand, a rough estimate is preferable to a complete disregard of expenses</t>
        </r>
        <r>
          <rPr>
            <sz val="14"/>
            <rFont val="Arial"/>
            <family val="2"/>
          </rPr>
          <t xml:space="preserve">.  </t>
        </r>
        <r>
          <rPr>
            <sz val="14"/>
            <color indexed="12"/>
            <rFont val="Arial"/>
            <family val="2"/>
          </rPr>
          <t>Cells in blue</t>
        </r>
        <r>
          <rPr>
            <sz val="14"/>
            <rFont val="Arial"/>
            <family val="2"/>
          </rPr>
          <t xml:space="preserve"> have to be filled in, whereas </t>
        </r>
        <r>
          <rPr>
            <sz val="14"/>
            <color indexed="23"/>
            <rFont val="Arial"/>
            <family val="2"/>
          </rPr>
          <t>cells in grey</t>
        </r>
        <r>
          <rPr>
            <sz val="14"/>
            <rFont val="Arial"/>
            <family val="2"/>
          </rPr>
          <t xml:space="preserve"> are serviced automatically.
</t>
        </r>
        <r>
          <rPr>
            <b/>
            <sz val="14"/>
            <rFont val="Arial"/>
            <family val="2"/>
          </rPr>
          <t>Cases to use this paragraph</t>
        </r>
        <r>
          <rPr>
            <sz val="14"/>
            <rFont val="Arial"/>
            <family val="2"/>
          </rPr>
          <t xml:space="preserve"> are:
(1) Initial start of calculation as a regular process in the workshop;
(2) Periodic re-calculation carried out annually, as running costs
     vary from year to year; (At least a yearly re-calculation is 
     strongly recommended.)
(3) Procurement and bringing into service of buildings and office
      machinery including transport utilities;
(4) Taking out of service agreements of buildings, office machinery,  
      transport, utilities;
(5) Dramatic changes of the price level of the goods named in this
      document  (local hypo-inflation, extreme variation of  foreign
      exchange rates, if  the workshops depends on imported 
      goods.)
</t>
        </r>
        <r>
          <rPr>
            <b/>
            <sz val="14"/>
            <rFont val="Arial"/>
            <family val="2"/>
          </rPr>
          <t>Needed input to fill in the form</t>
        </r>
        <r>
          <rPr>
            <sz val="14"/>
            <rFont val="Arial"/>
            <family val="2"/>
          </rPr>
          <t xml:space="preserve">
(a) Inventory of equipment and furniture;
(b) Construction costs of buildings, drawings;
(c) standard lists of equipping or purchasing created by 
      headquarters, if an ongoing project is considered;
(d) Receipts and/or book-keeping data concerning running costs, 
      as named in this sheet;
(e)  Leasing contracts, table of banking charges, etc.
</t>
        </r>
        <r>
          <rPr>
            <b/>
            <sz val="14"/>
            <rFont val="Arial"/>
            <family val="2"/>
          </rPr>
          <t>Note:</t>
        </r>
        <r>
          <rPr>
            <sz val="14"/>
            <rFont val="Arial"/>
            <family val="2"/>
          </rPr>
          <t xml:space="preserve">
(1) To have a catalogue of an established office supplier available
      is often very helpful to define expenses of investment, 
      purchasing of tools, etc.
(2) Consider donated investment in the some way like an 
      investment  paid by your organization (In terms of cost is
      does not make any difference, if the goods are donated or 
      directly paid.)
  </t>
        </r>
      </text>
    </comment>
    <comment ref="E4" authorId="0">
      <text>
        <r>
          <rPr>
            <sz val="14"/>
            <rFont val="Arial"/>
            <family val="2"/>
          </rPr>
          <t>Insert date of calculation to avoid a mix-up with preceding or subsequent calculations.</t>
        </r>
        <r>
          <rPr>
            <sz val="8"/>
            <rFont val="Tahoma"/>
            <family val="0"/>
          </rPr>
          <t xml:space="preserve">
</t>
        </r>
        <r>
          <rPr>
            <sz val="14"/>
            <rFont val="Tahoma"/>
            <family val="2"/>
          </rPr>
          <t>Insert as follows:
dd.mm.yy</t>
        </r>
      </text>
    </comment>
    <comment ref="B4" authorId="0">
      <text>
        <r>
          <rPr>
            <sz val="14"/>
            <rFont val="Tahoma"/>
            <family val="2"/>
          </rPr>
          <t>Insert name of the workshop</t>
        </r>
        <r>
          <rPr>
            <sz val="8"/>
            <rFont val="Tahoma"/>
            <family val="0"/>
          </rPr>
          <t xml:space="preserve">
</t>
        </r>
      </text>
    </comment>
    <comment ref="A24" authorId="0">
      <text>
        <r>
          <rPr>
            <sz val="14"/>
            <rFont val="Tahoma"/>
            <family val="2"/>
          </rPr>
          <t xml:space="preserve">Insert leasing rate of rent of office equipment and vehicles used in the administration only.
</t>
        </r>
      </text>
    </comment>
    <comment ref="D20" authorId="0">
      <text>
        <r>
          <rPr>
            <sz val="14"/>
            <rFont val="Tahoma"/>
            <family val="2"/>
          </rPr>
          <t>Please insert named figure</t>
        </r>
        <r>
          <rPr>
            <sz val="8"/>
            <rFont val="Tahoma"/>
            <family val="0"/>
          </rPr>
          <t xml:space="preserve">
</t>
        </r>
        <r>
          <rPr>
            <sz val="14"/>
            <rFont val="Tahoma"/>
            <family val="2"/>
          </rPr>
          <t>per limousine</t>
        </r>
        <r>
          <rPr>
            <sz val="8"/>
            <rFont val="Tahoma"/>
            <family val="0"/>
          </rPr>
          <t xml:space="preserve">
</t>
        </r>
      </text>
    </comment>
    <comment ref="D21" authorId="0">
      <text>
        <r>
          <rPr>
            <sz val="12"/>
            <rFont val="Tahoma"/>
            <family val="2"/>
          </rPr>
          <t xml:space="preserve">Please insert named figure per pick-up
</t>
        </r>
      </text>
    </comment>
    <comment ref="D22" authorId="0">
      <text>
        <r>
          <rPr>
            <sz val="14"/>
            <rFont val="Tahoma"/>
            <family val="2"/>
          </rPr>
          <t>Please insert  named figure per car</t>
        </r>
        <r>
          <rPr>
            <sz val="8"/>
            <rFont val="Tahoma"/>
            <family val="0"/>
          </rPr>
          <t xml:space="preserve">
</t>
        </r>
      </text>
    </comment>
    <comment ref="D23" authorId="0">
      <text>
        <r>
          <rPr>
            <sz val="14"/>
            <rFont val="Tahoma"/>
            <family val="2"/>
          </rPr>
          <t xml:space="preserve">Plaese insert named figure per motor bike
</t>
        </r>
      </text>
    </comment>
    <comment ref="E24" authorId="0">
      <text>
        <r>
          <rPr>
            <sz val="14"/>
            <rFont val="Tahoma"/>
            <family val="2"/>
          </rPr>
          <t>An estimation cannot be accepted as written contracts must be existing</t>
        </r>
        <r>
          <rPr>
            <sz val="8"/>
            <rFont val="Tahoma"/>
            <family val="0"/>
          </rPr>
          <t xml:space="preserve">
</t>
        </r>
      </text>
    </comment>
  </commentList>
</comments>
</file>

<file path=xl/sharedStrings.xml><?xml version="1.0" encoding="utf-8"?>
<sst xmlns="http://schemas.openxmlformats.org/spreadsheetml/2006/main" count="454" uniqueCount="384">
  <si>
    <t xml:space="preserve">   Staff</t>
  </si>
  <si>
    <t>Training/Status</t>
  </si>
  <si>
    <t>Name</t>
  </si>
  <si>
    <t>Surname</t>
  </si>
  <si>
    <t>Full-Time /</t>
  </si>
  <si>
    <t>Occupational</t>
  </si>
  <si>
    <t xml:space="preserve">Total Wages </t>
  </si>
  <si>
    <t>Part-Time in %</t>
  </si>
  <si>
    <t>Level in %</t>
  </si>
  <si>
    <t>per Month</t>
  </si>
  <si>
    <t xml:space="preserve">   Technical Staff</t>
  </si>
  <si>
    <t>Head of Workshop (in %)</t>
  </si>
  <si>
    <t>Sum of Posts</t>
  </si>
  <si>
    <t>Category I (ISPO)</t>
  </si>
  <si>
    <t>Category II (ISPO)</t>
  </si>
  <si>
    <t>Technicians</t>
  </si>
  <si>
    <t>Bench Workers</t>
  </si>
  <si>
    <t>Apprentices</t>
  </si>
  <si>
    <t>Helping Hands in Production</t>
  </si>
  <si>
    <t>Stock Keepers</t>
  </si>
  <si>
    <t>Non-Technicians</t>
  </si>
  <si>
    <t>Physio. in Workshop in %</t>
  </si>
  <si>
    <t>(if paid by employer)</t>
  </si>
  <si>
    <t xml:space="preserve">   Administrative Staff</t>
  </si>
  <si>
    <t xml:space="preserve">Manager </t>
  </si>
  <si>
    <t>Head of Workshop in %</t>
  </si>
  <si>
    <t>Accountant/Casher</t>
  </si>
  <si>
    <t>Office Staff / Receptionist</t>
  </si>
  <si>
    <t>Social Workers</t>
  </si>
  <si>
    <t>Guards</t>
  </si>
  <si>
    <t>Cooks</t>
  </si>
  <si>
    <t>Cleaning Staff</t>
  </si>
  <si>
    <t>Driver</t>
  </si>
  <si>
    <t>Helping Hands in Administration</t>
  </si>
  <si>
    <t>Others (permanent)</t>
  </si>
  <si>
    <t>Day Labourer</t>
  </si>
  <si>
    <t>annual expenses in one sum only</t>
  </si>
  <si>
    <t>Workshop:</t>
  </si>
  <si>
    <t>Date:</t>
  </si>
  <si>
    <t>DIRECT LABOUR</t>
  </si>
  <si>
    <t>Workshop Staff</t>
  </si>
  <si>
    <t>List of Staff</t>
  </si>
  <si>
    <t>Monthly Wages x 12</t>
  </si>
  <si>
    <t>Administrative Staff</t>
  </si>
  <si>
    <t xml:space="preserve">Head of workshop </t>
  </si>
  <si>
    <t>Category I</t>
  </si>
  <si>
    <t>Head of Workshop</t>
  </si>
  <si>
    <t>Category II</t>
  </si>
  <si>
    <t>Helping Hands</t>
  </si>
  <si>
    <t>Staff attending long</t>
  </si>
  <si>
    <t>term training</t>
  </si>
  <si>
    <t xml:space="preserve">Sum </t>
  </si>
  <si>
    <t>ä</t>
  </si>
  <si>
    <t xml:space="preserve"> </t>
  </si>
  <si>
    <t>BENEFITS</t>
  </si>
  <si>
    <t>Type of Benefit</t>
  </si>
  <si>
    <t>Annual Amount</t>
  </si>
  <si>
    <t>Pension Scheme</t>
  </si>
  <si>
    <t>Health Insurance, Sick Pay</t>
  </si>
  <si>
    <t>Casualty Insurance</t>
  </si>
  <si>
    <t>Family Assistance in Health &amp; Social Affairs</t>
  </si>
  <si>
    <t xml:space="preserve">Pharmaceuticals for Staff </t>
  </si>
  <si>
    <t>Uniforms and Cleaning of Uniforms</t>
  </si>
  <si>
    <t>Free or Subsidized Luncheon Facilities/Breaks</t>
  </si>
  <si>
    <t>Daily Transport</t>
  </si>
  <si>
    <t>Paid Overtime</t>
  </si>
  <si>
    <t>General Professional Qualification</t>
  </si>
  <si>
    <t>Free or Subsidized Housing</t>
  </si>
  <si>
    <t>Others</t>
  </si>
  <si>
    <t xml:space="preserve">Sum of Benefits </t>
  </si>
  <si>
    <t>Allocation per head of staff in the mentioned</t>
  </si>
  <si>
    <t>Allocated to the administrative department</t>
  </si>
  <si>
    <t>RESULTS</t>
  </si>
  <si>
    <t>Sum of  Workshop Wages</t>
  </si>
  <si>
    <t>Sum of Administrative Wages</t>
  </si>
  <si>
    <t>Benefits for Workshop Staff</t>
  </si>
  <si>
    <t>Benefits for Administrative Staff</t>
  </si>
  <si>
    <t>Total 1</t>
  </si>
  <si>
    <t>to be used to define</t>
  </si>
  <si>
    <t>Total 2</t>
  </si>
  <si>
    <t>effective cost of labour</t>
  </si>
  <si>
    <t>administrative costs</t>
  </si>
  <si>
    <t>Time Budget of the Workshop</t>
  </si>
  <si>
    <t>Quantity of Workshop Staff, see above</t>
  </si>
  <si>
    <t>minus Quantity of Apprentices and Helping Hands, see above</t>
  </si>
  <si>
    <t>minus Staff Attending Long-Term Training</t>
  </si>
  <si>
    <t>Working Days per Year and Staff</t>
  </si>
  <si>
    <t>a</t>
  </si>
  <si>
    <t>Labour Cost per Minute (= Total 1 / Capacity of Workshop</t>
  </si>
  <si>
    <t>position 11</t>
  </si>
  <si>
    <r>
      <t>Allowances (13</t>
    </r>
    <r>
      <rPr>
        <vertAlign val="superscript"/>
        <sz val="12"/>
        <rFont val="Arial"/>
        <family val="2"/>
      </rPr>
      <t>th</t>
    </r>
    <r>
      <rPr>
        <sz val="12"/>
        <rFont val="Arial"/>
        <family val="2"/>
      </rPr>
      <t xml:space="preserve"> month pay and similar)</t>
    </r>
  </si>
  <si>
    <t>Sum of Investment</t>
  </si>
  <si>
    <t>Proposed</t>
  </si>
  <si>
    <t>Alternatives,</t>
  </si>
  <si>
    <t>COSTS PER YEAR</t>
  </si>
  <si>
    <t>and/or Comsuption</t>
  </si>
  <si>
    <t>% per year</t>
  </si>
  <si>
    <t>if no information available</t>
  </si>
  <si>
    <t>and/or Consumption</t>
  </si>
  <si>
    <t>(Sum of Documented and/</t>
  </si>
  <si>
    <t>or Estimated Figures)</t>
  </si>
  <si>
    <t xml:space="preserve">INDIRECT COSTS OF PRODUCTION </t>
  </si>
  <si>
    <t>4% p.a.</t>
  </si>
  <si>
    <t>2,50 USD per sm under roof</t>
  </si>
  <si>
    <t>3,75 USD per sm under roof</t>
  </si>
  <si>
    <t>7% p.a.</t>
  </si>
  <si>
    <t xml:space="preserve">of heavy (fixed) machinery </t>
  </si>
  <si>
    <t>of mobile machinery</t>
  </si>
  <si>
    <t>20% p.a.</t>
  </si>
  <si>
    <t>of workshop furniture</t>
  </si>
  <si>
    <t xml:space="preserve">    limousine</t>
  </si>
  <si>
    <t xml:space="preserve">    pick-up</t>
  </si>
  <si>
    <t xml:space="preserve">    4-wheel-drive</t>
  </si>
  <si>
    <t xml:space="preserve">    motor bike</t>
  </si>
  <si>
    <t>10% p.a.</t>
  </si>
  <si>
    <t>of hand tools in use</t>
  </si>
  <si>
    <t>25% p.a.</t>
  </si>
  <si>
    <t>ca. 120 USD per technician and year</t>
  </si>
  <si>
    <t>of investment in the clinical area (indoor)</t>
  </si>
  <si>
    <t>of investment in gait training area (outdoor)</t>
  </si>
  <si>
    <t>rent or leasing of land and/or building(s)</t>
  </si>
  <si>
    <t>rent or leasing of workshop equipment without vehicles</t>
  </si>
  <si>
    <t>RUNNING COSTS PER YEAR</t>
  </si>
  <si>
    <t>RUNNING COSTS OF TRANSPORT UTILITIES</t>
  </si>
  <si>
    <t>maintenance and repair</t>
  </si>
  <si>
    <t>insurance and permanent tax &amp; fees</t>
  </si>
  <si>
    <t>2,700 USD total cost per year</t>
  </si>
  <si>
    <t>3,200 USD total cost per year</t>
  </si>
  <si>
    <t>motor bike (2,500 km per year)</t>
  </si>
  <si>
    <t>500 USD total cost per year</t>
  </si>
  <si>
    <t>add-on for off-road drive, if off-road use &gt; 25% of total mileage</t>
  </si>
  <si>
    <t xml:space="preserve"> + 30% on the above named amounts</t>
  </si>
  <si>
    <t>rent or leasing of vehicles</t>
  </si>
  <si>
    <t>ELECTRICITY</t>
  </si>
  <si>
    <t>consumption delivered by external means</t>
  </si>
  <si>
    <t>fuel for generator</t>
  </si>
  <si>
    <t>ca. 7 USD/h at 100 KVA</t>
  </si>
  <si>
    <t>maintenance of generator (not stand-by type)</t>
  </si>
  <si>
    <t>550 USD per year</t>
  </si>
  <si>
    <t>depreciation of generator</t>
  </si>
  <si>
    <t>solar energy - depreciation</t>
  </si>
  <si>
    <t>solar energy - maintenance</t>
  </si>
  <si>
    <t>0,05 USD per sm</t>
  </si>
  <si>
    <t>PERMANENT TRAINING</t>
  </si>
  <si>
    <t>300 USD p. technician</t>
  </si>
  <si>
    <t>SUBCONTRACTED WORK &amp; SERVICES</t>
  </si>
  <si>
    <t>MINOR REPLACEMENT IN WORKSHOP UTILITIES</t>
  </si>
  <si>
    <t>ca. 125 USD per head of techn. staff</t>
  </si>
  <si>
    <t>OTHERS</t>
  </si>
  <si>
    <t>5% out of running costs (no depr.) named</t>
  </si>
  <si>
    <t>SUM OF INDIRECT PRODUCTION COSTS PER YEAR</t>
  </si>
  <si>
    <t>FOR THE ENTIRE OT-WORKSHOP</t>
  </si>
  <si>
    <t>see calculation of direct labour cost</t>
  </si>
  <si>
    <t>INDIRECT COST OF PRODUCTION PER MINUTE</t>
  </si>
  <si>
    <t>&gt;</t>
  </si>
  <si>
    <t>( = Sum of Indirect Production Cost / Annual Minutes of Production Time)</t>
  </si>
  <si>
    <r>
      <t xml:space="preserve">as </t>
    </r>
    <r>
      <rPr>
        <b/>
        <sz val="12"/>
        <rFont val="Arial"/>
        <family val="2"/>
      </rPr>
      <t>Documented</t>
    </r>
  </si>
  <si>
    <r>
      <t xml:space="preserve">as </t>
    </r>
    <r>
      <rPr>
        <b/>
        <sz val="12"/>
        <rFont val="Arial"/>
        <family val="2"/>
      </rPr>
      <t>Estimated</t>
    </r>
  </si>
  <si>
    <r>
      <t>DEPRECIATION</t>
    </r>
    <r>
      <rPr>
        <sz val="16"/>
        <rFont val="Arial"/>
        <family val="2"/>
      </rPr>
      <t xml:space="preserve"> </t>
    </r>
    <r>
      <rPr>
        <sz val="12"/>
        <rFont val="Arial"/>
        <family val="2"/>
      </rPr>
      <t>(out of sum of investment as listed in the inventory)</t>
    </r>
  </si>
  <si>
    <r>
      <t xml:space="preserve">of building </t>
    </r>
    <r>
      <rPr>
        <b/>
        <sz val="12"/>
        <rFont val="Arial"/>
        <family val="2"/>
      </rPr>
      <t>(roofed with corrugated iron)</t>
    </r>
    <r>
      <rPr>
        <sz val="12"/>
        <rFont val="Arial"/>
        <family val="2"/>
      </rPr>
      <t xml:space="preserve"> &amp;  general outdoor investment </t>
    </r>
  </si>
  <si>
    <r>
      <t xml:space="preserve">of building  </t>
    </r>
    <r>
      <rPr>
        <b/>
        <sz val="12"/>
        <rFont val="Arial"/>
        <family val="2"/>
      </rPr>
      <t>(roofed with tiles)</t>
    </r>
    <r>
      <rPr>
        <sz val="12"/>
        <rFont val="Arial"/>
        <family val="2"/>
      </rPr>
      <t xml:space="preserve"> &amp; general outdoor investment</t>
    </r>
  </si>
  <si>
    <r>
      <t>HEATING,</t>
    </r>
    <r>
      <rPr>
        <sz val="12"/>
        <rFont val="Arial"/>
        <family val="2"/>
      </rPr>
      <t xml:space="preserve"> if not based of electricity</t>
    </r>
  </si>
  <si>
    <r>
      <t>WATER</t>
    </r>
    <r>
      <rPr>
        <sz val="12"/>
        <rFont val="Arial"/>
        <family val="2"/>
      </rPr>
      <t xml:space="preserve"> (if no own well available) / </t>
    </r>
    <r>
      <rPr>
        <b/>
        <sz val="12"/>
        <rFont val="Arial"/>
        <family val="2"/>
      </rPr>
      <t>DISPOSAL</t>
    </r>
  </si>
  <si>
    <t>Alternative,</t>
  </si>
  <si>
    <t>as Documented (Bill)</t>
  </si>
  <si>
    <t>as Estimated</t>
  </si>
  <si>
    <t>ADMINISTRATIVE COSTS</t>
  </si>
  <si>
    <t>see register of indirect costs of production</t>
  </si>
  <si>
    <t>of air condition units</t>
  </si>
  <si>
    <t>180 USD per unit</t>
  </si>
  <si>
    <t>of bureau machinery, communication and computers</t>
  </si>
  <si>
    <t>of TV, video, teaching aids, etc.</t>
  </si>
  <si>
    <t xml:space="preserve">of vehicle park, if used by the administrative department only </t>
  </si>
  <si>
    <t>RUNNING COSTS</t>
  </si>
  <si>
    <t>TELEPHONE, FAX, INTERNET</t>
  </si>
  <si>
    <t>PROPERTY &amp; RISK INSURANCES</t>
  </si>
  <si>
    <t>CLEANING MATERIAL for the total set-up</t>
  </si>
  <si>
    <t>ca. 0,25 USD per sm</t>
  </si>
  <si>
    <t>1,25 USD per sm under roof</t>
  </si>
  <si>
    <t>0,65 USD per sm under roof</t>
  </si>
  <si>
    <t>MAINTENANCE OF OFFICE EQUIPMENT &amp; FURNITURE</t>
  </si>
  <si>
    <t xml:space="preserve">maint. of pc = 300 USD </t>
  </si>
  <si>
    <t>BANKING FEES</t>
  </si>
  <si>
    <t>EXTERNAL SERVICES (guarding, cleaning, cooking, bookkeeping)</t>
  </si>
  <si>
    <t>PERMANENT TRAINING OF ADMINISTRATIVE STAFF</t>
  </si>
  <si>
    <t>50 USD per admin. staff</t>
  </si>
  <si>
    <t>MINOR REPLACEMENT IN UTILITIES</t>
  </si>
  <si>
    <t>ca. 40 USD per admin. staff</t>
  </si>
  <si>
    <t>5% out of total running costs</t>
  </si>
  <si>
    <t>SUM OF ADMINISTRATIVE COSTS PER YEAR</t>
  </si>
  <si>
    <t>(see: Scheme of Direct Labour Cost)</t>
  </si>
  <si>
    <t>MINUTE FACTOR OF ADMINISTRATIVE COSTS</t>
  </si>
  <si>
    <t>( = Sum of Administrative Cost / Capacity of Workshop in Minutes)</t>
  </si>
  <si>
    <r>
      <t>WAGES</t>
    </r>
    <r>
      <rPr>
        <sz val="14"/>
        <rFont val="Arial"/>
        <family val="2"/>
      </rPr>
      <t xml:space="preserve"> </t>
    </r>
    <r>
      <rPr>
        <b/>
        <sz val="14"/>
        <rFont val="Arial"/>
        <family val="2"/>
      </rPr>
      <t>&amp; BENEFITS</t>
    </r>
    <r>
      <rPr>
        <sz val="14"/>
        <rFont val="Arial"/>
        <family val="2"/>
      </rPr>
      <t xml:space="preserve"> OF ADMINISTRATVE AND SUPPORTING STAFF</t>
    </r>
  </si>
  <si>
    <r>
      <t>DEPRECIATION</t>
    </r>
    <r>
      <rPr>
        <sz val="14"/>
        <rFont val="Arial"/>
        <family val="2"/>
      </rPr>
      <t xml:space="preserve"> (out of sum of investment as listed in the inventory)</t>
    </r>
  </si>
  <si>
    <t>Staff in Long Term Training</t>
  </si>
  <si>
    <t xml:space="preserve">Manager (Head of Section) </t>
  </si>
  <si>
    <t>Others (permanent staff)</t>
  </si>
  <si>
    <t>Non-Technicians in the Workshop</t>
  </si>
  <si>
    <t>Drivers</t>
  </si>
  <si>
    <t>REGISTER OF DIRECT LABOUR</t>
  </si>
  <si>
    <t>in Minutes Concerning Staff in Production)</t>
  </si>
  <si>
    <t>minus Leave pHoSiD</t>
  </si>
  <si>
    <t>minus Public Holidays pHoSiD</t>
  </si>
  <si>
    <t>minus Religious Holidays pHoSiD</t>
  </si>
  <si>
    <t xml:space="preserve">minus Sick Leave (Average) pHoSiD </t>
  </si>
  <si>
    <t xml:space="preserve">minus Paid Release due to Political Regulations pHosiD </t>
  </si>
  <si>
    <t>minus Paid Release due to Other Reasons pHoSiD</t>
  </si>
  <si>
    <t xml:space="preserve"> = Working Time per Head of Staff in Days </t>
  </si>
  <si>
    <t>minus Quantitiy of Stock Keepers and Non-Technicians, see obove</t>
  </si>
  <si>
    <t>minus Head of Workshop (so far as not directly producing)</t>
  </si>
  <si>
    <t xml:space="preserve">Physio. in Workshop </t>
  </si>
  <si>
    <t xml:space="preserve">departments  </t>
  </si>
  <si>
    <t xml:space="preserve">Allocated to the workshop    </t>
  </si>
  <si>
    <r>
      <t xml:space="preserve">Paid Bonuses </t>
    </r>
    <r>
      <rPr>
        <sz val="10"/>
        <rFont val="Arial"/>
        <family val="2"/>
      </rPr>
      <t>(for quality, economical use of material, etc.)</t>
    </r>
    <r>
      <rPr>
        <sz val="12"/>
        <rFont val="Arial"/>
        <family val="2"/>
      </rPr>
      <t xml:space="preserve"> </t>
    </r>
  </si>
  <si>
    <r>
      <t xml:space="preserve">plus Overtime per </t>
    </r>
    <r>
      <rPr>
        <b/>
        <sz val="12"/>
        <rFont val="Arial"/>
        <family val="2"/>
      </rPr>
      <t>H</t>
    </r>
    <r>
      <rPr>
        <sz val="12"/>
        <rFont val="Arial"/>
        <family val="2"/>
      </rPr>
      <t xml:space="preserve">ead </t>
    </r>
    <r>
      <rPr>
        <b/>
        <sz val="12"/>
        <rFont val="Arial"/>
        <family val="2"/>
      </rPr>
      <t>o</t>
    </r>
    <r>
      <rPr>
        <sz val="12"/>
        <rFont val="Arial"/>
        <family val="2"/>
      </rPr>
      <t xml:space="preserve">f </t>
    </r>
    <r>
      <rPr>
        <b/>
        <sz val="12"/>
        <rFont val="Arial"/>
        <family val="2"/>
      </rPr>
      <t>S</t>
    </r>
    <r>
      <rPr>
        <sz val="12"/>
        <rFont val="Arial"/>
        <family val="2"/>
      </rPr>
      <t xml:space="preserve">taff </t>
    </r>
    <r>
      <rPr>
        <b/>
        <sz val="12"/>
        <rFont val="Arial"/>
        <family val="2"/>
      </rPr>
      <t>i</t>
    </r>
    <r>
      <rPr>
        <sz val="12"/>
        <rFont val="Arial"/>
        <family val="2"/>
      </rPr>
      <t xml:space="preserve">n </t>
    </r>
    <r>
      <rPr>
        <b/>
        <sz val="12"/>
        <rFont val="Arial"/>
        <family val="2"/>
      </rPr>
      <t>D</t>
    </r>
    <r>
      <rPr>
        <sz val="12"/>
        <rFont val="Arial"/>
        <family val="2"/>
      </rPr>
      <t xml:space="preserve">ays </t>
    </r>
    <r>
      <rPr>
        <b/>
        <sz val="12"/>
        <rFont val="Arial"/>
        <family val="2"/>
      </rPr>
      <t>(pHoSiD)</t>
    </r>
  </si>
  <si>
    <t>minus Study Leave (Short-term) Paid by the Employer (Average) pHoSiD</t>
  </si>
  <si>
    <t xml:space="preserve"> = Quantity of Staff in Direct Production</t>
  </si>
  <si>
    <t xml:space="preserve">Official Working Time per Head of Staff in Hours </t>
  </si>
  <si>
    <t>done in the following</t>
  </si>
  <si>
    <t>Sum of Depreciation</t>
  </si>
  <si>
    <t xml:space="preserve">    bicycle</t>
  </si>
  <si>
    <t>550 USD per year and generator</t>
  </si>
  <si>
    <t xml:space="preserve"> 0,70 USD per sm and year</t>
  </si>
  <si>
    <r>
      <t>TECHNICAL SERVICES</t>
    </r>
    <r>
      <rPr>
        <sz val="12"/>
        <rFont val="Arial"/>
        <family val="2"/>
      </rPr>
      <t xml:space="preserve"> </t>
    </r>
  </si>
  <si>
    <t>3,00% p.a. out of the investment</t>
  </si>
  <si>
    <t>2,60% p.a. out of the investment</t>
  </si>
  <si>
    <t>1,50 % p.a. out of the investment</t>
  </si>
  <si>
    <t>fuel (may include fuel for generators, if impossible to be separated)</t>
  </si>
  <si>
    <t>of office furniture</t>
  </si>
  <si>
    <t xml:space="preserve">MAINTENANCE OF BUILDING carried out by external enterprises </t>
  </si>
  <si>
    <t xml:space="preserve">                                                      carried out by internal means </t>
  </si>
  <si>
    <t xml:space="preserve">Workshop: </t>
  </si>
  <si>
    <t xml:space="preserve">                                                                      REGISTER OF ADMINISTRATIVE COSTS</t>
  </si>
  <si>
    <t xml:space="preserve">                                           REGISTER OF INDIRECT COST OF PRODUCTION</t>
  </si>
  <si>
    <t>Day Labourers</t>
  </si>
  <si>
    <t>The programme presented is based on international experiences and cost studies in the sector of manu-</t>
  </si>
  <si>
    <t>start of estimation and will never reflect the individual case in the most precise way. Nevertheless, in</t>
  </si>
  <si>
    <t xml:space="preserve">the work easier, as during the cost evaluation and field tests more than 190 types of costs and reasons  </t>
  </si>
  <si>
    <t>HOW TO START THE PROGRAMME</t>
  </si>
  <si>
    <t>HOW TO STORE RESULTS OF THE CURRENT YEAR</t>
  </si>
  <si>
    <t>GENERAL INTRODUCTION</t>
  </si>
  <si>
    <t>calculation. To overcome this obstacle it is necessary to carry out these calculations by making</t>
  </si>
  <si>
    <t>COST CALCULATION OF ORTHOPAEDIC DEVICES</t>
  </si>
  <si>
    <t xml:space="preserve">Welcome to the programme to calculate the cost of orthopaedic devices. This software consists of an  </t>
  </si>
  <si>
    <t xml:space="preserve">calculation tool should always be aware of this fact and not forget that  using an averaged figure presents the </t>
  </si>
  <si>
    <t>HOW TO MANAGE RECALCULATIONS IN THE FOLLOWING YEARS</t>
  </si>
  <si>
    <t>Capacity of Workshop in Hours (Concerning Staff in Production)</t>
  </si>
  <si>
    <t xml:space="preserve">limousine </t>
  </si>
  <si>
    <t xml:space="preserve">pick-up </t>
  </si>
  <si>
    <t xml:space="preserve">4-wheel-drive </t>
  </si>
  <si>
    <t>of building, if separated from workshop</t>
  </si>
  <si>
    <t>transferred to scheme of</t>
  </si>
  <si>
    <t xml:space="preserve">All cells to be filled in are marked in turquoise in the calculation form, whereas all yellow cells indicate either </t>
  </si>
  <si>
    <t>a programmed operation or an automatic data transfer from one register of cost to another. Most cells</t>
  </si>
  <si>
    <t>CAPACITY OF WORKSHOP IN MINUTES PER YEAR</t>
  </si>
  <si>
    <t>Capacity of Workshop in Minutes (Concerning Staff in Production) per Year</t>
  </si>
  <si>
    <t>List of Workshop Staff without Physio-Department</t>
  </si>
  <si>
    <t>of central / decentral heating system(s)</t>
  </si>
  <si>
    <t>Post</t>
  </si>
  <si>
    <t xml:space="preserve">As the worksheets are protected, it is impossible to add lines in the classic Excel mode. However, the </t>
  </si>
  <si>
    <t xml:space="preserve">category to fit the user's needs and shows the current quantity of lines per category. This can be changed by </t>
  </si>
  <si>
    <t>HOW TO ADD MORE LINES</t>
  </si>
  <si>
    <t>made visible by touching the cell with the cursor.</t>
  </si>
  <si>
    <t xml:space="preserve">The Working Group </t>
  </si>
  <si>
    <t>Depreciation</t>
  </si>
  <si>
    <t>4,000 USD total cost per year</t>
  </si>
  <si>
    <t xml:space="preserve">be interpreted as a very individual activity, because all patients differ from each other. As a result orthopaedic </t>
  </si>
  <si>
    <t>devices are custom made. This leads to individual costing if considered closely. However,  keeping</t>
  </si>
  <si>
    <t>to an individual approach would lead to the impossibility of having an economically  justifiable and simple</t>
  </si>
  <si>
    <t xml:space="preserve">compromises leading to the use of  averages with regards cost data. The potential users of this </t>
  </si>
  <si>
    <t>economic analyses professionals often apply the principle of using averages so long as the</t>
  </si>
  <si>
    <t xml:space="preserve">calculation was tested intensively  in five orthopaedic workshops located in different non-industrial countries.  </t>
  </si>
  <si>
    <t xml:space="preserve">After minor changes of the calculation model a deviation of +/- 4% was established and accepted. </t>
  </si>
  <si>
    <t>Using this calculation tool the orthopaedic professional will notice the disregard of some expense  categories</t>
  </si>
  <si>
    <t>which were considered and found to be of minor importance. This represents another compromise making</t>
  </si>
  <si>
    <t xml:space="preserve">to spend money in an orthopaedic workshop were identified. So many different costs can be considered to be </t>
  </si>
  <si>
    <t xml:space="preserve">an enormous obstacle for practical work and a impossible precondition for a calculation tool to serve in more  </t>
  </si>
  <si>
    <t xml:space="preserve">than one location. Therefore, all minor expense categories have been taken out and have been replaced by </t>
  </si>
  <si>
    <t xml:space="preserve">different add-ons to compensate for them. </t>
  </si>
  <si>
    <t xml:space="preserve">user will have direct access to the commentaries, remarks, explanations and examples, which can be seen by </t>
  </si>
  <si>
    <t xml:space="preserve"> the assistant by clicking "Next". The assistant will ask for details of the maximum staff count for each</t>
  </si>
  <si>
    <t>HOW TO CROSS-CHECK THE MOST CRUCIAL AND CRITICAL DATA</t>
  </si>
  <si>
    <t xml:space="preserve">In the following sections some crucial data will be discussed, which sometimes needs to be cross-checked. </t>
  </si>
  <si>
    <t>cell with the cursor.</t>
  </si>
  <si>
    <t>Administrative costs to carry out the P&amp;O project</t>
  </si>
  <si>
    <t>Back-up machinery</t>
  </si>
  <si>
    <t>Benefits</t>
  </si>
  <si>
    <t xml:space="preserve">Capacity </t>
  </si>
  <si>
    <t>Direct working times</t>
  </si>
  <si>
    <t>Donated goods and investment</t>
  </si>
  <si>
    <t>Donated services</t>
  </si>
  <si>
    <t>Accommodation for patients</t>
  </si>
  <si>
    <t>Expatriate costs</t>
  </si>
  <si>
    <t>General cost proportions</t>
  </si>
  <si>
    <t xml:space="preserve">Machinery and tools used </t>
  </si>
  <si>
    <t>Machinery and tools not required</t>
  </si>
  <si>
    <t>Outreach activities</t>
  </si>
  <si>
    <t>Physiotherapy department</t>
  </si>
  <si>
    <t>Production of components</t>
  </si>
  <si>
    <t>Productivity in the workshop</t>
  </si>
  <si>
    <t>Staff employed in different departments</t>
  </si>
  <si>
    <t>Working times per year</t>
  </si>
  <si>
    <t xml:space="preserve">Members of the ISPO working group have been Leo Gasser (ICRC, Geneva), Vincent Slypen (Handicap   </t>
  </si>
  <si>
    <t xml:space="preserve">International, Brussels),  Dr. Bernhard Miethe (MPC, Giessen) and Hany Abdullah (USAID, Washington), who </t>
  </si>
  <si>
    <t>participated during the first steps. Special thanks are given to Professor Norman Jacobs (ISPO, Glasgow) for</t>
  </si>
  <si>
    <t>proof-reading the documents.</t>
  </si>
  <si>
    <r>
      <t>are linked to commentaries, remarks, explanations and examples marked by a</t>
    </r>
    <r>
      <rPr>
        <b/>
        <sz val="12"/>
        <color indexed="10"/>
        <rFont val="Arial"/>
        <family val="2"/>
      </rPr>
      <t xml:space="preserve"> red</t>
    </r>
    <r>
      <rPr>
        <sz val="12"/>
        <rFont val="Arial"/>
        <family val="2"/>
      </rPr>
      <t xml:space="preserve"> triangle that are </t>
    </r>
  </si>
  <si>
    <r>
      <t xml:space="preserve">Each heading has a </t>
    </r>
    <r>
      <rPr>
        <b/>
        <sz val="12"/>
        <color indexed="10"/>
        <rFont val="Arial"/>
        <family val="2"/>
      </rPr>
      <t>red</t>
    </r>
    <r>
      <rPr>
        <sz val="12"/>
        <rFont val="Arial"/>
        <family val="2"/>
      </rPr>
      <t xml:space="preserve"> triangle offering helpful information, which can be made available by touching the</t>
    </r>
  </si>
  <si>
    <t>To calculate a new year based on last year's data, simply copy the 'Calculation Base' from last year's folder</t>
  </si>
  <si>
    <t>template for product calculations.</t>
  </si>
  <si>
    <t>OTHER COSTS</t>
  </si>
  <si>
    <r>
      <t xml:space="preserve">optimised for this. However, it is possible to use the macro under </t>
    </r>
    <r>
      <rPr>
        <b/>
        <sz val="12"/>
        <color indexed="10"/>
        <rFont val="Arial"/>
        <family val="2"/>
      </rPr>
      <t>EXCEL XP (Office xp)</t>
    </r>
    <r>
      <rPr>
        <sz val="12"/>
        <rFont val="Arial"/>
        <family val="2"/>
      </rPr>
      <t xml:space="preserve"> as well. If wanted,  </t>
    </r>
  </si>
  <si>
    <t xml:space="preserve">commends and mark "indicator"). Under EXCEL XP the mentioned procedure is the only one to offer the </t>
  </si>
  <si>
    <r>
      <t xml:space="preserve">Depending on the pre-installation and language you have to use the decimal point </t>
    </r>
    <r>
      <rPr>
        <b/>
        <sz val="12"/>
        <color indexed="10"/>
        <rFont val="Arial"/>
        <family val="2"/>
      </rPr>
      <t>or</t>
    </r>
    <r>
      <rPr>
        <sz val="12"/>
        <rFont val="Arial"/>
        <family val="2"/>
      </rPr>
      <t xml:space="preserve"> comma for filling in</t>
    </r>
  </si>
  <si>
    <t>the point or vice versa.</t>
  </si>
  <si>
    <t xml:space="preserve">Two ways are offered, direct filling in or by using the Calculation Guide. The direct way is proposed, because the </t>
  </si>
  <si>
    <t xml:space="preserve">same purpose. The macro is mainly programmed to be used under EXCEL 2000 and therefore, has been </t>
  </si>
  <si>
    <r>
      <t xml:space="preserve">user the availability of the comments. </t>
    </r>
    <r>
      <rPr>
        <b/>
        <sz val="12"/>
        <rFont val="Arial"/>
        <family val="2"/>
      </rPr>
      <t xml:space="preserve">To use the macro you have to enable it, as questioned by the </t>
    </r>
  </si>
  <si>
    <r>
      <t xml:space="preserve">Calculation Guide offers a way for adding lines, if needed. De-active </t>
    </r>
    <r>
      <rPr>
        <sz val="12"/>
        <rFont val="Wingdings 2"/>
        <family val="1"/>
      </rPr>
      <t xml:space="preserve">R </t>
    </r>
    <r>
      <rPr>
        <sz val="12"/>
        <rFont val="Arial"/>
        <family val="2"/>
      </rPr>
      <t>"Edit Worksheets Manually" and follow</t>
    </r>
  </si>
  <si>
    <t xml:space="preserve">The best way to manage the calculations of every year is to create a separate directory/folder for each year </t>
  </si>
  <si>
    <r>
      <t>are stored in ONE</t>
    </r>
    <r>
      <rPr>
        <sz val="12"/>
        <rFont val="Arial"/>
        <family val="2"/>
      </rPr>
      <t xml:space="preserve"> directory/folder</t>
    </r>
    <r>
      <rPr>
        <b/>
        <sz val="14"/>
        <color indexed="10"/>
        <rFont val="Wingdings"/>
        <family val="0"/>
      </rPr>
      <t>0</t>
    </r>
    <r>
      <rPr>
        <sz val="12"/>
        <rFont val="Arial"/>
        <family val="2"/>
      </rPr>
      <t xml:space="preserve">.This is absolutely necessary, to insure the stability of the programmed </t>
    </r>
  </si>
  <si>
    <t>links. It could be helpful to define the directory path such as  C:\\WINDOWS\Desktop\OTcalculationProgramme for the</t>
  </si>
  <si>
    <t>HOW TO FILL IN THE DATA</t>
  </si>
  <si>
    <t>touching the red icon (triangle) with the cursor. However,  use of the Calculation Guide is also offered.</t>
  </si>
  <si>
    <t>Office Staff/Receptionist</t>
  </si>
  <si>
    <t>Accountant/Cashier</t>
  </si>
  <si>
    <t>of building carried out by external enterprises on regular basis</t>
  </si>
  <si>
    <t>of building carried out by internal means on regular basis</t>
  </si>
  <si>
    <t xml:space="preserve">of equipment carried out by external enterprises on regular basis </t>
  </si>
  <si>
    <t>of equipment carried out by internal means on regular basis</t>
  </si>
  <si>
    <t>consumables of machinery, such as sandpaper, etc.</t>
  </si>
  <si>
    <t>STATIONERY, OFFICE SUPPLY</t>
  </si>
  <si>
    <t xml:space="preserve">3% p.a. </t>
  </si>
  <si>
    <t>easily performed in any worksheet of your EXCEL as the simple mathematical operation like a multiplication</t>
  </si>
  <si>
    <t>of two decimal numbers  leads to a result. If there is no result shown on the screen, please use the comma instead of</t>
  </si>
  <si>
    <t>inserting the needed quantity of lines per category. After having finished the wanted addition of lines, click EXIT and</t>
  </si>
  <si>
    <t>figures. Please check, if the decimal point or comma is adapted on your computer. The test named can be</t>
  </si>
  <si>
    <t>and put ''Calculation Base' and all product calculations within that directory/folder.</t>
  </si>
  <si>
    <t>to the folder of the new year and apply any changes to the copied file. Additionally, add the  Product Calculation Tem-</t>
  </si>
  <si>
    <t xml:space="preserve">production and administrative costs, you can start immediately. However, if you like to work with the Product </t>
  </si>
  <si>
    <t xml:space="preserve">errors (deviations) are not too big or misleading. To avoid a too large deviation the following mode of </t>
  </si>
  <si>
    <t xml:space="preserve">The easiest way to start is to copy the programme onto the hard disc and to make sure that all (four) elements </t>
  </si>
  <si>
    <t xml:space="preserve">of the programme (i.e. Calculation Base, Product Calculation Template, READ ME, NEEDED INFORMATION) </t>
  </si>
  <si>
    <t xml:space="preserve">the user has to define the level of security as low (click tools/macro/security and mark "low level" ).    </t>
  </si>
  <si>
    <t xml:space="preserve">Calculation Template, you have to agree (=YES) the question concerning a protected opening with YES and the </t>
  </si>
  <si>
    <r>
      <t>In the worksheet</t>
    </r>
    <r>
      <rPr>
        <sz val="12"/>
        <color indexed="10"/>
        <rFont val="Arial"/>
        <family val="2"/>
      </rPr>
      <t xml:space="preserve"> </t>
    </r>
    <r>
      <rPr>
        <b/>
        <sz val="12"/>
        <color indexed="10"/>
        <rFont val="Arial"/>
        <family val="2"/>
      </rPr>
      <t xml:space="preserve"> "Product Calculation Template"</t>
    </r>
    <r>
      <rPr>
        <sz val="12"/>
        <rFont val="Arial"/>
        <family val="2"/>
      </rPr>
      <t xml:space="preserve">, which is used to calculate a product, you can add additional  </t>
    </r>
  </si>
  <si>
    <t>lines by clicking the grey cell "Change Number of Rows. If the programme does not react as wanted, please check</t>
  </si>
  <si>
    <t>the security level and lower it.</t>
  </si>
  <si>
    <t xml:space="preserve">EXCEL based macro in the version EXCEL 2000 to guarantee the wide use of the software provided. </t>
  </si>
  <si>
    <t xml:space="preserve">software presented. To use the "Calculation Base" which is created to define direct labour costs, indirect cost of </t>
  </si>
  <si>
    <t xml:space="preserve">is entered in the 'Calculation Base' and the first product calculation has been performed, create a copy of the 'Product </t>
  </si>
  <si>
    <t>Calculation Template' by clicking on 'New Product Calculation' on the Calculation Guide.  (You can also copy</t>
  </si>
  <si>
    <t>the file manually). Do not forget to name the copied worksheet. It is proposed to use the technical name of the ortho-</t>
  </si>
  <si>
    <t xml:space="preserve">a new product calculation. </t>
  </si>
  <si>
    <r>
      <t>NEVER</t>
    </r>
    <r>
      <rPr>
        <sz val="12"/>
        <rFont val="Arial"/>
        <family val="2"/>
      </rPr>
      <t xml:space="preserve"> edit the 'Product Calculation Template' directly (without copying to a new file), as it is used as a</t>
    </r>
  </si>
  <si>
    <t>Other Aspects to Be Considered</t>
  </si>
  <si>
    <t>Concerning all formal and legal aspects please see READ ME</t>
  </si>
  <si>
    <t>paedic device as well as year and month of calculation. After re-naming and copying the TEMPLATE is ready for</t>
  </si>
  <si>
    <t>ISPO-Proposal 2004</t>
  </si>
  <si>
    <t>Hours per Working Day</t>
  </si>
  <si>
    <t xml:space="preserve">ISPO-Proposal 2004                                                            </t>
  </si>
  <si>
    <t>20% out of 12,500 USD, insert 2,500</t>
  </si>
  <si>
    <t>20% out of 17,300 USD, insert 3,460</t>
  </si>
  <si>
    <t>20% out of 26,500 USD, incert 5,300</t>
  </si>
  <si>
    <t>20% out of 1,250 USD, incert 250</t>
  </si>
  <si>
    <t>TRAVELLING COSTS,  ACCOMMODATION,  PER DIEMS</t>
  </si>
  <si>
    <t xml:space="preserve">factoring orthopaedic devices in 16 countries. As is well known, the production of an orthopaedic device has to  </t>
  </si>
  <si>
    <t xml:space="preserve">Additionally, it has to be checked, if the comments will be shown automatically under EXCEL XP (tools/view/ </t>
  </si>
  <si>
    <t xml:space="preserve">following question concerning an updating of existing links has to be disagreed (=NO). After having done so,  </t>
  </si>
  <si>
    <t>the Calculation Base is ready for use.</t>
  </si>
  <si>
    <t xml:space="preserve">the following question "Do you really want...?" has to be agreed upon (= YES). If you have closed the Calculation </t>
  </si>
  <si>
    <t xml:space="preserve">Guide , it can be re-opened by clicking the grey cell "Show Assistant", which is part of "Staff List and Wages". </t>
  </si>
  <si>
    <t>As described before, it is ABSOLUTELY necessary  that all of the files are in the same directory. After all information</t>
  </si>
  <si>
    <t>plate to the same directory/folder, to guarantee the stability of the built-in links.</t>
  </si>
  <si>
    <t>LEASING OR RENTING OF OFFICE EQUIPMENT &amp; VEHICLES</t>
  </si>
  <si>
    <t>20% out of 12,500 USD = 2500</t>
  </si>
  <si>
    <t>20% out of  17,300 USD = 3500</t>
  </si>
  <si>
    <t>20% out of 26,500 USD = 5300</t>
  </si>
  <si>
    <t>20% out of   1,250 USD = 250</t>
  </si>
  <si>
    <t>automatically transferred to calculation template</t>
  </si>
  <si>
    <t>tranferred to calculation template</t>
  </si>
  <si>
    <t xml:space="preserve">of vehicle park (fill in the following categories) </t>
  </si>
  <si>
    <t xml:space="preserve">transferred to calculation template,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</si>
</sst>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 numFmtId="194" formatCode="0.0000"/>
    <numFmt numFmtId="195" formatCode="0.000000"/>
  </numFmts>
  <fonts count="44">
    <font>
      <sz val="10"/>
      <name val="Arial"/>
      <family val="0"/>
    </font>
    <font>
      <u val="single"/>
      <sz val="10"/>
      <color indexed="36"/>
      <name val="Arial"/>
      <family val="0"/>
    </font>
    <font>
      <u val="single"/>
      <sz val="10"/>
      <color indexed="12"/>
      <name val="Arial"/>
      <family val="0"/>
    </font>
    <font>
      <sz val="6"/>
      <name val="Arial"/>
      <family val="2"/>
    </font>
    <font>
      <b/>
      <sz val="14"/>
      <name val="Arial"/>
      <family val="2"/>
    </font>
    <font>
      <sz val="12"/>
      <name val="Arial"/>
      <family val="2"/>
    </font>
    <font>
      <b/>
      <sz val="12"/>
      <name val="Arial"/>
      <family val="2"/>
    </font>
    <font>
      <b/>
      <sz val="10"/>
      <name val="Arial"/>
      <family val="2"/>
    </font>
    <font>
      <sz val="14"/>
      <name val="Arial"/>
      <family val="2"/>
    </font>
    <font>
      <sz val="16"/>
      <name val="Arial"/>
      <family val="2"/>
    </font>
    <font>
      <b/>
      <sz val="16"/>
      <name val="Wingdings 3"/>
      <family val="1"/>
    </font>
    <font>
      <vertAlign val="superscript"/>
      <sz val="12"/>
      <name val="Arial"/>
      <family val="2"/>
    </font>
    <font>
      <i/>
      <sz val="12"/>
      <name val="Arial"/>
      <family val="2"/>
    </font>
    <font>
      <b/>
      <sz val="22"/>
      <name val="Wingdings 3"/>
      <family val="1"/>
    </font>
    <font>
      <b/>
      <sz val="16"/>
      <name val="Arial"/>
      <family val="2"/>
    </font>
    <font>
      <sz val="22"/>
      <name val="Wingdings 3"/>
      <family val="1"/>
    </font>
    <font>
      <b/>
      <sz val="18"/>
      <name val="Arial"/>
      <family val="2"/>
    </font>
    <font>
      <sz val="11"/>
      <name val="Arial"/>
      <family val="2"/>
    </font>
    <font>
      <sz val="16"/>
      <name val="Wingdings 3"/>
      <family val="1"/>
    </font>
    <font>
      <b/>
      <sz val="20"/>
      <name val="Wingdings 3"/>
      <family val="1"/>
    </font>
    <font>
      <sz val="14"/>
      <name val="Wingdings 3"/>
      <family val="1"/>
    </font>
    <font>
      <sz val="9"/>
      <name val="Arial"/>
      <family val="2"/>
    </font>
    <font>
      <sz val="8"/>
      <name val="Tahoma"/>
      <family val="0"/>
    </font>
    <font>
      <sz val="12"/>
      <color indexed="12"/>
      <name val="Arial"/>
      <family val="2"/>
    </font>
    <font>
      <sz val="12"/>
      <color indexed="23"/>
      <name val="Arial"/>
      <family val="2"/>
    </font>
    <font>
      <sz val="14"/>
      <name val="Antique Oakland"/>
      <family val="2"/>
    </font>
    <font>
      <sz val="14"/>
      <color indexed="12"/>
      <name val="Arial"/>
      <family val="2"/>
    </font>
    <font>
      <sz val="14"/>
      <color indexed="23"/>
      <name val="Arial"/>
      <family val="2"/>
    </font>
    <font>
      <b/>
      <sz val="14"/>
      <color indexed="10"/>
      <name val="Arial"/>
      <family val="2"/>
    </font>
    <font>
      <sz val="14"/>
      <color indexed="10"/>
      <name val="Arial"/>
      <family val="2"/>
    </font>
    <font>
      <b/>
      <sz val="12"/>
      <color indexed="10"/>
      <name val="Arial"/>
      <family val="2"/>
    </font>
    <font>
      <sz val="12"/>
      <name val="PixelScreenFontLight"/>
      <family val="0"/>
    </font>
    <font>
      <b/>
      <sz val="12"/>
      <name val="Arial Narrow"/>
      <family val="2"/>
    </font>
    <font>
      <b/>
      <sz val="8"/>
      <name val="Tahoma"/>
      <family val="0"/>
    </font>
    <font>
      <sz val="14"/>
      <name val="Tahoma"/>
      <family val="2"/>
    </font>
    <font>
      <b/>
      <sz val="14"/>
      <color indexed="44"/>
      <name val="Arial"/>
      <family val="2"/>
    </font>
    <font>
      <sz val="12"/>
      <name val="Tahoma"/>
      <family val="2"/>
    </font>
    <font>
      <sz val="12"/>
      <name val="Wingdings 2"/>
      <family val="1"/>
    </font>
    <font>
      <sz val="12"/>
      <name val="Wingdings"/>
      <family val="0"/>
    </font>
    <font>
      <b/>
      <sz val="14"/>
      <color indexed="10"/>
      <name val="Wingdings"/>
      <family val="0"/>
    </font>
    <font>
      <sz val="12"/>
      <color indexed="10"/>
      <name val="Arial"/>
      <family val="2"/>
    </font>
    <font>
      <sz val="12"/>
      <name val="Arial Narrow"/>
      <family val="2"/>
    </font>
    <font>
      <b/>
      <sz val="13"/>
      <name val="Arial Narrow"/>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72">
    <border>
      <left/>
      <right/>
      <top/>
      <bottom/>
      <diagonal/>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style="thin"/>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style="medium"/>
      <bottom style="thin"/>
    </border>
    <border>
      <left style="medium"/>
      <right style="thin"/>
      <top style="medium"/>
      <bottom>
        <color indexed="63"/>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0" xfId="0" applyFont="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0" fillId="0" borderId="6" xfId="0" applyBorder="1" applyAlignment="1">
      <alignment horizontal="center"/>
    </xf>
    <xf numFmtId="0" fontId="6" fillId="0" borderId="7" xfId="0" applyFont="1" applyBorder="1" applyAlignment="1">
      <alignment/>
    </xf>
    <xf numFmtId="0" fontId="7" fillId="0" borderId="2" xfId="0" applyFont="1" applyBorder="1" applyAlignment="1">
      <alignment/>
    </xf>
    <xf numFmtId="0" fontId="0" fillId="0" borderId="2" xfId="0" applyBorder="1" applyAlignment="1">
      <alignment/>
    </xf>
    <xf numFmtId="0" fontId="0" fillId="0" borderId="0" xfId="0" applyAlignment="1">
      <alignment horizontal="center"/>
    </xf>
    <xf numFmtId="0" fontId="5" fillId="0" borderId="2" xfId="0" applyFont="1" applyBorder="1" applyAlignment="1">
      <alignment horizontal="center"/>
    </xf>
    <xf numFmtId="0" fontId="0" fillId="0" borderId="0" xfId="0" applyBorder="1" applyAlignment="1">
      <alignment/>
    </xf>
    <xf numFmtId="0" fontId="8" fillId="0" borderId="0" xfId="0" applyFont="1" applyAlignment="1">
      <alignment horizontal="center"/>
    </xf>
    <xf numFmtId="0" fontId="9" fillId="0" borderId="0" xfId="0" applyFont="1" applyAlignment="1">
      <alignment/>
    </xf>
    <xf numFmtId="0" fontId="5" fillId="0" borderId="0" xfId="0" applyFont="1" applyAlignment="1">
      <alignment horizontal="center"/>
    </xf>
    <xf numFmtId="0" fontId="5" fillId="0" borderId="7" xfId="0" applyFont="1" applyBorder="1" applyAlignment="1">
      <alignment/>
    </xf>
    <xf numFmtId="0" fontId="5" fillId="0" borderId="8" xfId="0" applyFont="1" applyBorder="1" applyAlignment="1">
      <alignment horizontal="center"/>
    </xf>
    <xf numFmtId="0" fontId="5" fillId="0" borderId="9"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10" xfId="0" applyFont="1" applyBorder="1" applyAlignment="1">
      <alignment/>
    </xf>
    <xf numFmtId="0" fontId="16" fillId="0" borderId="11" xfId="0" applyFont="1" applyBorder="1" applyAlignment="1">
      <alignment/>
    </xf>
    <xf numFmtId="0" fontId="14" fillId="0" borderId="7" xfId="0" applyFont="1" applyBorder="1" applyAlignment="1">
      <alignment/>
    </xf>
    <xf numFmtId="0" fontId="5" fillId="0" borderId="12" xfId="0" applyFont="1" applyBorder="1" applyAlignment="1">
      <alignment/>
    </xf>
    <xf numFmtId="9" fontId="5" fillId="0" borderId="13" xfId="0" applyNumberFormat="1" applyFont="1" applyBorder="1" applyAlignment="1">
      <alignment horizontal="right"/>
    </xf>
    <xf numFmtId="0" fontId="5" fillId="0" borderId="13" xfId="0" applyFont="1" applyBorder="1" applyAlignment="1">
      <alignment horizontal="right"/>
    </xf>
    <xf numFmtId="0" fontId="6" fillId="0" borderId="12" xfId="0" applyFont="1" applyBorder="1" applyAlignment="1">
      <alignment/>
    </xf>
    <xf numFmtId="0" fontId="6" fillId="0" borderId="2" xfId="0" applyFont="1" applyBorder="1" applyAlignment="1">
      <alignment horizontal="right"/>
    </xf>
    <xf numFmtId="0" fontId="6" fillId="0" borderId="0" xfId="0" applyFont="1" applyAlignment="1">
      <alignment/>
    </xf>
    <xf numFmtId="0" fontId="6" fillId="0" borderId="0" xfId="0" applyFont="1" applyAlignment="1">
      <alignment horizontal="left"/>
    </xf>
    <xf numFmtId="0" fontId="8" fillId="0" borderId="0" xfId="0" applyFont="1" applyAlignment="1">
      <alignment/>
    </xf>
    <xf numFmtId="0" fontId="8" fillId="0" borderId="7" xfId="0" applyFont="1" applyBorder="1" applyAlignment="1">
      <alignment/>
    </xf>
    <xf numFmtId="10" fontId="8" fillId="0" borderId="2" xfId="0" applyNumberFormat="1" applyFont="1" applyBorder="1" applyAlignment="1">
      <alignment/>
    </xf>
    <xf numFmtId="0" fontId="4" fillId="0" borderId="7" xfId="0" applyFont="1" applyBorder="1" applyAlignment="1">
      <alignment/>
    </xf>
    <xf numFmtId="0" fontId="4" fillId="0" borderId="12" xfId="0" applyFont="1" applyBorder="1" applyAlignment="1">
      <alignment/>
    </xf>
    <xf numFmtId="10" fontId="8" fillId="0" borderId="13" xfId="0" applyNumberFormat="1" applyFont="1" applyBorder="1" applyAlignment="1">
      <alignment/>
    </xf>
    <xf numFmtId="0" fontId="8" fillId="0" borderId="12" xfId="0" applyFont="1" applyBorder="1" applyAlignment="1">
      <alignment/>
    </xf>
    <xf numFmtId="10" fontId="8" fillId="0" borderId="13" xfId="0" applyNumberFormat="1" applyFont="1" applyBorder="1" applyAlignment="1">
      <alignment horizontal="right"/>
    </xf>
    <xf numFmtId="0" fontId="21" fillId="0" borderId="8" xfId="0" applyFont="1" applyBorder="1" applyAlignment="1">
      <alignment horizontal="center"/>
    </xf>
    <xf numFmtId="0" fontId="8" fillId="0" borderId="8" xfId="0" applyFont="1" applyBorder="1" applyAlignment="1">
      <alignment horizontal="center"/>
    </xf>
    <xf numFmtId="0" fontId="8" fillId="0" borderId="1" xfId="0" applyFont="1" applyBorder="1" applyAlignment="1">
      <alignment/>
    </xf>
    <xf numFmtId="0" fontId="4" fillId="0" borderId="14" xfId="0" applyFont="1" applyBorder="1" applyAlignment="1">
      <alignment/>
    </xf>
    <xf numFmtId="0" fontId="4" fillId="0" borderId="0" xfId="0" applyFont="1" applyAlignment="1">
      <alignment/>
    </xf>
    <xf numFmtId="0" fontId="8" fillId="0" borderId="15" xfId="0" applyFont="1" applyBorder="1" applyAlignment="1">
      <alignment/>
    </xf>
    <xf numFmtId="10" fontId="8" fillId="0" borderId="0" xfId="0" applyNumberFormat="1" applyFont="1" applyAlignment="1">
      <alignment/>
    </xf>
    <xf numFmtId="0" fontId="4" fillId="0" borderId="0" xfId="0" applyFont="1" applyBorder="1" applyAlignment="1">
      <alignment horizontal="center"/>
    </xf>
    <xf numFmtId="0" fontId="8" fillId="0" borderId="16" xfId="0" applyFont="1" applyBorder="1" applyAlignment="1">
      <alignment/>
    </xf>
    <xf numFmtId="0" fontId="8" fillId="0" borderId="17" xfId="0" applyFont="1" applyBorder="1" applyAlignment="1">
      <alignment/>
    </xf>
    <xf numFmtId="0" fontId="0" fillId="0" borderId="18" xfId="0" applyBorder="1" applyAlignment="1">
      <alignment/>
    </xf>
    <xf numFmtId="0" fontId="0" fillId="0" borderId="19" xfId="0" applyBorder="1" applyAlignment="1">
      <alignment horizontal="center"/>
    </xf>
    <xf numFmtId="0" fontId="4" fillId="0" borderId="16" xfId="0" applyFont="1" applyBorder="1" applyAlignment="1">
      <alignment horizontal="center"/>
    </xf>
    <xf numFmtId="0" fontId="7" fillId="0" borderId="20" xfId="0" applyFont="1" applyBorder="1" applyAlignment="1">
      <alignment/>
    </xf>
    <xf numFmtId="0" fontId="5" fillId="0" borderId="6"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9" fillId="0" borderId="24" xfId="0" applyFont="1" applyBorder="1" applyAlignment="1">
      <alignment/>
    </xf>
    <xf numFmtId="0" fontId="9" fillId="0" borderId="16" xfId="0" applyFont="1" applyBorder="1" applyAlignment="1">
      <alignment/>
    </xf>
    <xf numFmtId="0" fontId="9" fillId="0" borderId="17" xfId="0" applyFont="1" applyBorder="1" applyAlignment="1">
      <alignment/>
    </xf>
    <xf numFmtId="0" fontId="14" fillId="0" borderId="25" xfId="0" applyFont="1" applyBorder="1" applyAlignment="1">
      <alignment horizontal="right"/>
    </xf>
    <xf numFmtId="0" fontId="16" fillId="0" borderId="25" xfId="0" applyFont="1" applyBorder="1" applyAlignment="1">
      <alignment horizontal="right"/>
    </xf>
    <xf numFmtId="0" fontId="4" fillId="0" borderId="11" xfId="0" applyFont="1" applyBorder="1" applyAlignment="1">
      <alignment horizontal="right"/>
    </xf>
    <xf numFmtId="0" fontId="5" fillId="0" borderId="2" xfId="0" applyFont="1" applyBorder="1" applyAlignment="1" applyProtection="1">
      <alignment/>
      <protection/>
    </xf>
    <xf numFmtId="0" fontId="5" fillId="0" borderId="2" xfId="0" applyFont="1" applyBorder="1" applyAlignment="1" applyProtection="1">
      <alignment horizontal="center"/>
      <protection/>
    </xf>
    <xf numFmtId="0" fontId="6" fillId="0" borderId="2" xfId="0" applyFont="1" applyBorder="1" applyAlignment="1" applyProtection="1">
      <alignment/>
      <protection/>
    </xf>
    <xf numFmtId="0" fontId="10" fillId="0" borderId="2" xfId="0" applyFont="1" applyBorder="1" applyAlignment="1" applyProtection="1">
      <alignment horizontal="center"/>
      <protection/>
    </xf>
    <xf numFmtId="49" fontId="5" fillId="0" borderId="0" xfId="0" applyNumberFormat="1" applyFont="1" applyAlignment="1">
      <alignment horizontal="center"/>
    </xf>
    <xf numFmtId="49" fontId="5" fillId="0" borderId="0" xfId="0" applyNumberFormat="1" applyFont="1" applyAlignment="1">
      <alignment/>
    </xf>
    <xf numFmtId="0" fontId="5" fillId="0" borderId="2" xfId="0" applyFont="1" applyBorder="1" applyAlignment="1">
      <alignment horizontal="left"/>
    </xf>
    <xf numFmtId="0" fontId="6" fillId="0" borderId="2" xfId="0" applyFont="1" applyBorder="1" applyAlignment="1">
      <alignment horizontal="left"/>
    </xf>
    <xf numFmtId="0" fontId="3" fillId="0" borderId="0" xfId="0" applyFont="1" applyAlignment="1">
      <alignment horizontal="left"/>
    </xf>
    <xf numFmtId="0" fontId="0" fillId="0" borderId="0" xfId="0" applyAlignment="1">
      <alignment horizontal="left"/>
    </xf>
    <xf numFmtId="0" fontId="7" fillId="2" borderId="2" xfId="0" applyFont="1" applyFill="1" applyBorder="1" applyAlignment="1" applyProtection="1">
      <alignment horizontal="left"/>
      <protection locked="0"/>
    </xf>
    <xf numFmtId="0" fontId="7" fillId="2" borderId="8" xfId="0" applyFont="1" applyFill="1" applyBorder="1" applyAlignment="1" applyProtection="1">
      <alignment horizontal="left"/>
      <protection locked="0"/>
    </xf>
    <xf numFmtId="0" fontId="4" fillId="3" borderId="2" xfId="0" applyFont="1" applyFill="1" applyBorder="1" applyAlignment="1" applyProtection="1">
      <alignment horizontal="right"/>
      <protection locked="0"/>
    </xf>
    <xf numFmtId="0" fontId="4" fillId="3" borderId="9" xfId="0" applyFont="1" applyFill="1" applyBorder="1" applyAlignment="1">
      <alignment horizontal="right"/>
    </xf>
    <xf numFmtId="0" fontId="6" fillId="0" borderId="26" xfId="0" applyFont="1" applyBorder="1" applyAlignment="1" applyProtection="1">
      <alignment horizontal="right"/>
      <protection locked="0"/>
    </xf>
    <xf numFmtId="0" fontId="6" fillId="0" borderId="2" xfId="0" applyFont="1" applyBorder="1" applyAlignment="1" applyProtection="1">
      <alignment horizontal="center"/>
      <protection/>
    </xf>
    <xf numFmtId="0" fontId="5" fillId="0" borderId="2" xfId="0" applyFont="1" applyFill="1" applyBorder="1" applyAlignment="1" applyProtection="1">
      <alignment/>
      <protection/>
    </xf>
    <xf numFmtId="0" fontId="10" fillId="0" borderId="2" xfId="0" applyFont="1" applyBorder="1" applyAlignment="1">
      <alignment horizontal="center"/>
    </xf>
    <xf numFmtId="0" fontId="6" fillId="0" borderId="9"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13" xfId="0" applyFont="1" applyBorder="1" applyAlignment="1" applyProtection="1">
      <alignment horizontal="center"/>
      <protection/>
    </xf>
    <xf numFmtId="0" fontId="6" fillId="0" borderId="8" xfId="0" applyFont="1" applyBorder="1" applyAlignment="1">
      <alignment horizontal="center"/>
    </xf>
    <xf numFmtId="0" fontId="5" fillId="0" borderId="27" xfId="0" applyFont="1" applyBorder="1" applyAlignment="1" applyProtection="1">
      <alignment horizontal="center"/>
      <protection/>
    </xf>
    <xf numFmtId="0" fontId="5" fillId="0" borderId="28" xfId="0" applyFont="1" applyBorder="1" applyAlignment="1" applyProtection="1">
      <alignment/>
      <protection/>
    </xf>
    <xf numFmtId="0" fontId="5" fillId="0" borderId="29" xfId="0" applyFont="1" applyBorder="1" applyAlignment="1" applyProtection="1">
      <alignment horizontal="center"/>
      <protection/>
    </xf>
    <xf numFmtId="0" fontId="6" fillId="0" borderId="30" xfId="0" applyFont="1" applyBorder="1" applyAlignment="1" applyProtection="1">
      <alignment horizontal="center"/>
      <protection/>
    </xf>
    <xf numFmtId="0" fontId="5" fillId="0" borderId="31" xfId="0" applyFont="1" applyBorder="1" applyAlignment="1" applyProtection="1">
      <alignment/>
      <protection/>
    </xf>
    <xf numFmtId="0" fontId="17" fillId="0" borderId="2" xfId="0" applyFont="1" applyBorder="1" applyAlignment="1" applyProtection="1">
      <alignment horizontal="right"/>
      <protection/>
    </xf>
    <xf numFmtId="0" fontId="16" fillId="0" borderId="15" xfId="0" applyFont="1" applyBorder="1" applyAlignment="1" applyProtection="1">
      <alignment/>
      <protection/>
    </xf>
    <xf numFmtId="0" fontId="18" fillId="0" borderId="20" xfId="0" applyFont="1" applyBorder="1" applyAlignment="1" applyProtection="1">
      <alignment horizontal="center"/>
      <protection/>
    </xf>
    <xf numFmtId="0" fontId="5" fillId="0" borderId="32" xfId="0" applyFont="1" applyBorder="1" applyAlignment="1" applyProtection="1">
      <alignment/>
      <protection/>
    </xf>
    <xf numFmtId="0" fontId="15" fillId="0" borderId="20" xfId="0" applyFont="1" applyBorder="1" applyAlignment="1" applyProtection="1">
      <alignment horizontal="center"/>
      <protection/>
    </xf>
    <xf numFmtId="0" fontId="5" fillId="0" borderId="33" xfId="0" applyFont="1" applyBorder="1" applyAlignment="1" applyProtection="1">
      <alignment/>
      <protection/>
    </xf>
    <xf numFmtId="0" fontId="14" fillId="0" borderId="7" xfId="0" applyFont="1" applyBorder="1" applyAlignment="1" applyProtection="1">
      <alignment/>
      <protection/>
    </xf>
    <xf numFmtId="0" fontId="6" fillId="0" borderId="3" xfId="0" applyFont="1" applyBorder="1" applyAlignment="1" applyProtection="1">
      <alignment/>
      <protection/>
    </xf>
    <xf numFmtId="0" fontId="5" fillId="0" borderId="2" xfId="0" applyFont="1" applyBorder="1" applyAlignment="1" applyProtection="1">
      <alignment horizontal="right"/>
      <protection/>
    </xf>
    <xf numFmtId="0" fontId="5" fillId="0" borderId="3" xfId="0" applyFont="1" applyBorder="1" applyAlignment="1" applyProtection="1">
      <alignment/>
      <protection/>
    </xf>
    <xf numFmtId="0" fontId="6" fillId="0" borderId="9" xfId="0" applyFont="1" applyBorder="1" applyAlignment="1" applyProtection="1">
      <alignment/>
      <protection/>
    </xf>
    <xf numFmtId="0" fontId="5" fillId="0" borderId="7" xfId="0" applyFont="1" applyBorder="1" applyAlignment="1" applyProtection="1">
      <alignment/>
      <protection/>
    </xf>
    <xf numFmtId="0" fontId="5" fillId="0" borderId="12" xfId="0" applyFont="1" applyBorder="1" applyAlignment="1" applyProtection="1">
      <alignment/>
      <protection/>
    </xf>
    <xf numFmtId="0" fontId="6" fillId="0" borderId="1" xfId="0" applyFont="1" applyBorder="1" applyAlignment="1" applyProtection="1">
      <alignment/>
      <protection/>
    </xf>
    <xf numFmtId="0" fontId="17" fillId="0" borderId="15" xfId="0" applyFont="1" applyBorder="1" applyAlignment="1" applyProtection="1">
      <alignment/>
      <protection/>
    </xf>
    <xf numFmtId="0" fontId="6" fillId="0" borderId="26" xfId="0" applyFont="1" applyBorder="1" applyAlignment="1" applyProtection="1">
      <alignment horizontal="right"/>
      <protection/>
    </xf>
    <xf numFmtId="9" fontId="5" fillId="0" borderId="13" xfId="0" applyNumberFormat="1" applyFont="1" applyBorder="1" applyAlignment="1" applyProtection="1">
      <alignment horizontal="right"/>
      <protection/>
    </xf>
    <xf numFmtId="10" fontId="5" fillId="0" borderId="8" xfId="0" applyNumberFormat="1" applyFont="1" applyBorder="1" applyAlignment="1" applyProtection="1">
      <alignment horizontal="center"/>
      <protection/>
    </xf>
    <xf numFmtId="0" fontId="6" fillId="0" borderId="27" xfId="0" applyFont="1" applyBorder="1" applyAlignment="1" applyProtection="1">
      <alignment horizontal="right"/>
      <protection/>
    </xf>
    <xf numFmtId="0" fontId="6" fillId="0" borderId="2" xfId="0" applyFont="1" applyBorder="1" applyAlignment="1" applyProtection="1">
      <alignment horizontal="right"/>
      <protection/>
    </xf>
    <xf numFmtId="0" fontId="6" fillId="0" borderId="6" xfId="0" applyFont="1" applyBorder="1" applyAlignment="1" applyProtection="1">
      <alignment horizontal="right"/>
      <protection/>
    </xf>
    <xf numFmtId="0" fontId="5" fillId="0" borderId="13" xfId="0" applyFont="1" applyBorder="1" applyAlignment="1" applyProtection="1">
      <alignment horizontal="right"/>
      <protection/>
    </xf>
    <xf numFmtId="9" fontId="5" fillId="0" borderId="13" xfId="0" applyNumberFormat="1" applyFont="1" applyBorder="1" applyAlignment="1" applyProtection="1">
      <alignment horizontal="center"/>
      <protection/>
    </xf>
    <xf numFmtId="0" fontId="17" fillId="0" borderId="8" xfId="0" applyFont="1" applyBorder="1" applyAlignment="1" applyProtection="1">
      <alignment horizontal="center"/>
      <protection/>
    </xf>
    <xf numFmtId="0" fontId="8" fillId="0" borderId="29" xfId="0" applyFont="1" applyBorder="1" applyAlignment="1" applyProtection="1">
      <alignment horizontal="center"/>
      <protection/>
    </xf>
    <xf numFmtId="10" fontId="8" fillId="0" borderId="29" xfId="0" applyNumberFormat="1" applyFont="1" applyBorder="1" applyAlignment="1" applyProtection="1">
      <alignment horizontal="center"/>
      <protection/>
    </xf>
    <xf numFmtId="0" fontId="4" fillId="0" borderId="30" xfId="0" applyFont="1" applyBorder="1" applyAlignment="1" applyProtection="1">
      <alignment horizontal="center"/>
      <protection/>
    </xf>
    <xf numFmtId="0" fontId="8" fillId="0" borderId="2" xfId="0" applyFont="1" applyBorder="1" applyAlignment="1" applyProtection="1">
      <alignment horizontal="center"/>
      <protection/>
    </xf>
    <xf numFmtId="10" fontId="8" fillId="0" borderId="2" xfId="0" applyNumberFormat="1" applyFont="1" applyBorder="1" applyAlignment="1" applyProtection="1">
      <alignment/>
      <protection/>
    </xf>
    <xf numFmtId="0" fontId="4" fillId="0" borderId="9" xfId="0" applyFont="1" applyBorder="1" applyAlignment="1" applyProtection="1">
      <alignment horizontal="center"/>
      <protection/>
    </xf>
    <xf numFmtId="10" fontId="20" fillId="0" borderId="20" xfId="0" applyNumberFormat="1" applyFont="1" applyBorder="1" applyAlignment="1" applyProtection="1">
      <alignment/>
      <protection/>
    </xf>
    <xf numFmtId="0" fontId="4" fillId="0" borderId="33" xfId="0" applyFont="1" applyBorder="1" applyAlignment="1" applyProtection="1">
      <alignment/>
      <protection/>
    </xf>
    <xf numFmtId="0" fontId="16" fillId="0" borderId="31" xfId="0" applyFont="1" applyBorder="1" applyAlignment="1" applyProtection="1">
      <alignment/>
      <protection/>
    </xf>
    <xf numFmtId="0" fontId="16" fillId="0" borderId="7" xfId="0" applyFont="1" applyBorder="1" applyAlignment="1" applyProtection="1">
      <alignment/>
      <protection/>
    </xf>
    <xf numFmtId="0" fontId="16" fillId="0" borderId="11" xfId="0" applyFont="1" applyBorder="1" applyAlignment="1" applyProtection="1">
      <alignment/>
      <protection/>
    </xf>
    <xf numFmtId="0" fontId="8" fillId="0" borderId="12" xfId="0" applyFont="1" applyBorder="1" applyAlignment="1" applyProtection="1">
      <alignment/>
      <protection/>
    </xf>
    <xf numFmtId="0" fontId="4" fillId="0" borderId="6" xfId="0" applyFont="1" applyBorder="1" applyAlignment="1" applyProtection="1">
      <alignment horizontal="right"/>
      <protection/>
    </xf>
    <xf numFmtId="10" fontId="8" fillId="0" borderId="13" xfId="0" applyNumberFormat="1" applyFont="1" applyBorder="1" applyAlignment="1" applyProtection="1">
      <alignment/>
      <protection/>
    </xf>
    <xf numFmtId="0" fontId="4" fillId="0" borderId="2" xfId="0" applyFont="1" applyBorder="1" applyAlignment="1" applyProtection="1">
      <alignment horizontal="right"/>
      <protection/>
    </xf>
    <xf numFmtId="0" fontId="8" fillId="0" borderId="8" xfId="0" applyFont="1" applyBorder="1" applyAlignment="1" applyProtection="1">
      <alignment horizontal="center"/>
      <protection/>
    </xf>
    <xf numFmtId="0" fontId="4" fillId="0" borderId="26" xfId="0" applyFont="1" applyBorder="1" applyAlignment="1" applyProtection="1">
      <alignment horizontal="right"/>
      <protection/>
    </xf>
    <xf numFmtId="0" fontId="7" fillId="0" borderId="34" xfId="0" applyFont="1" applyBorder="1" applyAlignment="1">
      <alignment horizontal="center"/>
    </xf>
    <xf numFmtId="0" fontId="7" fillId="2" borderId="11"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36" xfId="0" applyFont="1" applyFill="1" applyBorder="1" applyAlignment="1" applyProtection="1">
      <alignment horizontal="center"/>
      <protection locked="0"/>
    </xf>
    <xf numFmtId="0" fontId="7" fillId="0" borderId="34" xfId="0" applyFont="1" applyFill="1" applyBorder="1" applyAlignment="1">
      <alignment horizontal="center"/>
    </xf>
    <xf numFmtId="0" fontId="7" fillId="0" borderId="37" xfId="0" applyFont="1" applyBorder="1" applyAlignment="1">
      <alignment horizontal="center"/>
    </xf>
    <xf numFmtId="0" fontId="0" fillId="0" borderId="0" xfId="0" applyBorder="1" applyAlignment="1">
      <alignment horizontal="center"/>
    </xf>
    <xf numFmtId="0" fontId="5" fillId="0" borderId="38" xfId="0" applyFont="1" applyBorder="1" applyAlignment="1">
      <alignment horizontal="center"/>
    </xf>
    <xf numFmtId="0" fontId="0" fillId="0" borderId="39" xfId="0" applyBorder="1" applyAlignment="1">
      <alignment horizontal="center"/>
    </xf>
    <xf numFmtId="0" fontId="5" fillId="0" borderId="40" xfId="0" applyFont="1" applyBorder="1" applyAlignment="1">
      <alignment horizontal="center"/>
    </xf>
    <xf numFmtId="49" fontId="5" fillId="0" borderId="0" xfId="0" applyNumberFormat="1" applyFont="1" applyAlignment="1">
      <alignment horizontal="left"/>
    </xf>
    <xf numFmtId="49" fontId="6" fillId="0" borderId="0" xfId="0" applyNumberFormat="1" applyFont="1" applyAlignment="1">
      <alignment/>
    </xf>
    <xf numFmtId="49" fontId="8" fillId="0" borderId="0" xfId="0" applyNumberFormat="1" applyFont="1" applyAlignment="1">
      <alignment/>
    </xf>
    <xf numFmtId="49" fontId="31" fillId="0" borderId="0" xfId="0" applyNumberFormat="1" applyFont="1" applyAlignment="1">
      <alignment/>
    </xf>
    <xf numFmtId="0" fontId="32" fillId="0" borderId="0" xfId="0" applyFont="1" applyAlignment="1">
      <alignment horizontal="left"/>
    </xf>
    <xf numFmtId="0" fontId="0" fillId="0" borderId="6" xfId="0" applyBorder="1" applyAlignment="1">
      <alignment/>
    </xf>
    <xf numFmtId="0" fontId="0" fillId="0" borderId="27" xfId="0" applyBorder="1" applyAlignment="1">
      <alignment/>
    </xf>
    <xf numFmtId="0" fontId="0" fillId="0" borderId="14" xfId="0" applyBorder="1" applyAlignment="1">
      <alignment/>
    </xf>
    <xf numFmtId="0" fontId="0" fillId="0" borderId="41" xfId="0" applyBorder="1" applyAlignment="1">
      <alignment/>
    </xf>
    <xf numFmtId="0" fontId="7" fillId="0" borderId="6" xfId="0" applyFont="1" applyBorder="1" applyAlignment="1">
      <alignment/>
    </xf>
    <xf numFmtId="2" fontId="4" fillId="2" borderId="26" xfId="0" applyNumberFormat="1" applyFont="1" applyFill="1" applyBorder="1" applyAlignment="1" applyProtection="1">
      <alignment horizontal="right"/>
      <protection locked="0"/>
    </xf>
    <xf numFmtId="2" fontId="4" fillId="3" borderId="42" xfId="0" applyNumberFormat="1" applyFont="1" applyFill="1" applyBorder="1" applyAlignment="1">
      <alignment horizontal="right"/>
    </xf>
    <xf numFmtId="2" fontId="4" fillId="3" borderId="9" xfId="0" applyNumberFormat="1" applyFont="1" applyFill="1" applyBorder="1" applyAlignment="1">
      <alignment horizontal="right"/>
    </xf>
    <xf numFmtId="2" fontId="4" fillId="3" borderId="9" xfId="0" applyNumberFormat="1" applyFont="1" applyFill="1" applyBorder="1" applyAlignment="1" applyProtection="1">
      <alignment horizontal="right"/>
      <protection/>
    </xf>
    <xf numFmtId="2" fontId="8" fillId="3" borderId="26" xfId="0" applyNumberFormat="1" applyFont="1" applyFill="1" applyBorder="1" applyAlignment="1">
      <alignment/>
    </xf>
    <xf numFmtId="2" fontId="6" fillId="2" borderId="26" xfId="0" applyNumberFormat="1" applyFont="1" applyFill="1" applyBorder="1" applyAlignment="1" applyProtection="1">
      <alignment horizontal="right"/>
      <protection locked="0"/>
    </xf>
    <xf numFmtId="2" fontId="6" fillId="3" borderId="42" xfId="0" applyNumberFormat="1" applyFont="1" applyFill="1" applyBorder="1" applyAlignment="1">
      <alignment horizontal="right"/>
    </xf>
    <xf numFmtId="2" fontId="6" fillId="3" borderId="9" xfId="0" applyNumberFormat="1" applyFont="1" applyFill="1" applyBorder="1" applyAlignment="1">
      <alignment horizontal="right"/>
    </xf>
    <xf numFmtId="2" fontId="6" fillId="3" borderId="9" xfId="0" applyNumberFormat="1" applyFont="1" applyFill="1" applyBorder="1" applyAlignment="1" applyProtection="1">
      <alignment horizontal="right"/>
      <protection/>
    </xf>
    <xf numFmtId="2" fontId="6" fillId="3" borderId="26" xfId="0" applyNumberFormat="1" applyFont="1" applyFill="1" applyBorder="1" applyAlignment="1" applyProtection="1">
      <alignment horizontal="right"/>
      <protection/>
    </xf>
    <xf numFmtId="2" fontId="6" fillId="3" borderId="2" xfId="0" applyNumberFormat="1" applyFont="1" applyFill="1" applyBorder="1" applyAlignment="1" applyProtection="1">
      <alignment horizontal="center"/>
      <protection/>
    </xf>
    <xf numFmtId="2" fontId="6" fillId="3" borderId="2" xfId="0" applyNumberFormat="1" applyFont="1" applyFill="1" applyBorder="1" applyAlignment="1" applyProtection="1">
      <alignment horizontal="right"/>
      <protection/>
    </xf>
    <xf numFmtId="2" fontId="7" fillId="2" borderId="26" xfId="0" applyNumberFormat="1" applyFont="1" applyFill="1" applyBorder="1" applyAlignment="1" applyProtection="1">
      <alignment horizontal="center"/>
      <protection locked="0"/>
    </xf>
    <xf numFmtId="2" fontId="7" fillId="3" borderId="26" xfId="0" applyNumberFormat="1" applyFont="1" applyFill="1" applyBorder="1" applyAlignment="1">
      <alignment horizontal="center"/>
    </xf>
    <xf numFmtId="2" fontId="7" fillId="2" borderId="43" xfId="0" applyNumberFormat="1" applyFont="1" applyFill="1" applyBorder="1" applyAlignment="1" applyProtection="1">
      <alignment horizontal="center"/>
      <protection locked="0"/>
    </xf>
    <xf numFmtId="2" fontId="7" fillId="2" borderId="44" xfId="0" applyNumberFormat="1" applyFont="1" applyFill="1" applyBorder="1" applyAlignment="1" applyProtection="1">
      <alignment horizontal="center"/>
      <protection locked="0"/>
    </xf>
    <xf numFmtId="2" fontId="7" fillId="2" borderId="37" xfId="0" applyNumberFormat="1" applyFont="1" applyFill="1" applyBorder="1" applyAlignment="1" applyProtection="1">
      <alignment horizontal="center"/>
      <protection locked="0"/>
    </xf>
    <xf numFmtId="2" fontId="6" fillId="0" borderId="6" xfId="0" applyNumberFormat="1" applyFont="1" applyBorder="1" applyAlignment="1">
      <alignment horizontal="center"/>
    </xf>
    <xf numFmtId="2" fontId="7" fillId="3" borderId="45" xfId="0" applyNumberFormat="1" applyFont="1" applyFill="1" applyBorder="1" applyAlignment="1">
      <alignment horizontal="center"/>
    </xf>
    <xf numFmtId="2" fontId="7" fillId="3" borderId="43" xfId="0" applyNumberFormat="1" applyFont="1" applyFill="1" applyBorder="1" applyAlignment="1">
      <alignment horizontal="center"/>
    </xf>
    <xf numFmtId="2" fontId="7" fillId="3" borderId="46" xfId="0" applyNumberFormat="1" applyFont="1" applyFill="1" applyBorder="1" applyAlignment="1">
      <alignment horizontal="center"/>
    </xf>
    <xf numFmtId="2" fontId="7" fillId="3" borderId="47" xfId="0" applyNumberFormat="1" applyFont="1" applyFill="1" applyBorder="1" applyAlignment="1">
      <alignment horizontal="center"/>
    </xf>
    <xf numFmtId="2" fontId="7" fillId="3" borderId="26" xfId="0" applyNumberFormat="1" applyFont="1" applyFill="1" applyBorder="1" applyAlignment="1" applyProtection="1">
      <alignment horizontal="center"/>
      <protection/>
    </xf>
    <xf numFmtId="2" fontId="7" fillId="4" borderId="26" xfId="0" applyNumberFormat="1" applyFont="1" applyFill="1" applyBorder="1" applyAlignment="1" applyProtection="1">
      <alignment horizontal="center"/>
      <protection/>
    </xf>
    <xf numFmtId="2" fontId="7" fillId="3" borderId="43" xfId="0" applyNumberFormat="1" applyFont="1" applyFill="1" applyBorder="1" applyAlignment="1" applyProtection="1">
      <alignment horizontal="center"/>
      <protection/>
    </xf>
    <xf numFmtId="2" fontId="7" fillId="3" borderId="44" xfId="0" applyNumberFormat="1" applyFont="1" applyFill="1" applyBorder="1" applyAlignment="1" applyProtection="1">
      <alignment horizontal="center"/>
      <protection/>
    </xf>
    <xf numFmtId="2" fontId="7" fillId="3" borderId="37" xfId="0" applyNumberFormat="1" applyFont="1" applyFill="1" applyBorder="1" applyAlignment="1" applyProtection="1">
      <alignment horizontal="center"/>
      <protection/>
    </xf>
    <xf numFmtId="2" fontId="7" fillId="2" borderId="48" xfId="0" applyNumberFormat="1" applyFont="1" applyFill="1" applyBorder="1" applyAlignment="1" applyProtection="1">
      <alignment horizontal="right"/>
      <protection locked="0"/>
    </xf>
    <xf numFmtId="2" fontId="7" fillId="3" borderId="26" xfId="0" applyNumberFormat="1" applyFont="1" applyFill="1" applyBorder="1" applyAlignment="1">
      <alignment horizontal="right"/>
    </xf>
    <xf numFmtId="2" fontId="7" fillId="2" borderId="43" xfId="0" applyNumberFormat="1" applyFont="1" applyFill="1" applyBorder="1" applyAlignment="1" applyProtection="1">
      <alignment horizontal="right"/>
      <protection locked="0"/>
    </xf>
    <xf numFmtId="2" fontId="7" fillId="2" borderId="44" xfId="0" applyNumberFormat="1" applyFont="1" applyFill="1" applyBorder="1" applyAlignment="1" applyProtection="1">
      <alignment horizontal="right"/>
      <protection locked="0"/>
    </xf>
    <xf numFmtId="2" fontId="7" fillId="2" borderId="37" xfId="0" applyNumberFormat="1" applyFont="1" applyFill="1" applyBorder="1" applyAlignment="1" applyProtection="1">
      <alignment horizontal="right"/>
      <protection locked="0"/>
    </xf>
    <xf numFmtId="2" fontId="7" fillId="2" borderId="17" xfId="0" applyNumberFormat="1" applyFont="1" applyFill="1" applyBorder="1" applyAlignment="1" applyProtection="1">
      <alignment horizontal="right"/>
      <protection locked="0"/>
    </xf>
    <xf numFmtId="2" fontId="7" fillId="2" borderId="42" xfId="0" applyNumberFormat="1" applyFont="1" applyFill="1" applyBorder="1" applyAlignment="1" applyProtection="1">
      <alignment horizontal="right"/>
      <protection locked="0"/>
    </xf>
    <xf numFmtId="2" fontId="7" fillId="2" borderId="49" xfId="0" applyNumberFormat="1" applyFont="1" applyFill="1" applyBorder="1" applyAlignment="1" applyProtection="1">
      <alignment horizontal="right"/>
      <protection locked="0"/>
    </xf>
    <xf numFmtId="2" fontId="7" fillId="3" borderId="50" xfId="0" applyNumberFormat="1" applyFont="1" applyFill="1" applyBorder="1" applyAlignment="1">
      <alignment horizontal="right"/>
    </xf>
    <xf numFmtId="2" fontId="6" fillId="0" borderId="46" xfId="0" applyNumberFormat="1" applyFont="1" applyBorder="1" applyAlignment="1">
      <alignment horizontal="right"/>
    </xf>
    <xf numFmtId="2" fontId="7" fillId="2" borderId="26" xfId="0" applyNumberFormat="1" applyFont="1" applyFill="1" applyBorder="1" applyAlignment="1" applyProtection="1">
      <alignment horizontal="right"/>
      <protection locked="0"/>
    </xf>
    <xf numFmtId="2" fontId="7" fillId="3" borderId="46" xfId="0" applyNumberFormat="1" applyFont="1" applyFill="1" applyBorder="1" applyAlignment="1">
      <alignment horizontal="right"/>
    </xf>
    <xf numFmtId="2" fontId="7" fillId="3" borderId="43" xfId="0" applyNumberFormat="1" applyFont="1" applyFill="1" applyBorder="1" applyAlignment="1">
      <alignment horizontal="right"/>
    </xf>
    <xf numFmtId="14" fontId="6" fillId="2" borderId="9" xfId="0" applyNumberFormat="1" applyFont="1" applyFill="1" applyBorder="1" applyAlignment="1" applyProtection="1">
      <alignment horizontal="left"/>
      <protection locked="0"/>
    </xf>
    <xf numFmtId="14" fontId="4" fillId="2" borderId="26" xfId="0" applyNumberFormat="1" applyFont="1" applyFill="1" applyBorder="1" applyAlignment="1" applyProtection="1">
      <alignment/>
      <protection locked="0"/>
    </xf>
    <xf numFmtId="14" fontId="4" fillId="2" borderId="26" xfId="0" applyNumberFormat="1" applyFont="1" applyFill="1" applyBorder="1" applyAlignment="1" applyProtection="1">
      <alignment horizontal="left"/>
      <protection locked="0"/>
    </xf>
    <xf numFmtId="49" fontId="37" fillId="0" borderId="0" xfId="0" applyNumberFormat="1" applyFont="1" applyAlignment="1">
      <alignment/>
    </xf>
    <xf numFmtId="49" fontId="6" fillId="0" borderId="0" xfId="0" applyNumberFormat="1" applyFont="1" applyAlignment="1">
      <alignment horizontal="left"/>
    </xf>
    <xf numFmtId="49" fontId="5" fillId="0" borderId="0" xfId="0" applyNumberFormat="1" applyFont="1" applyAlignment="1" quotePrefix="1">
      <alignment horizontal="left"/>
    </xf>
    <xf numFmtId="0" fontId="5" fillId="0" borderId="3" xfId="0" applyFont="1" applyBorder="1" applyAlignment="1" applyProtection="1">
      <alignment horizontal="center"/>
      <protection/>
    </xf>
    <xf numFmtId="2" fontId="4" fillId="3" borderId="51" xfId="0" applyNumberFormat="1" applyFont="1" applyFill="1" applyBorder="1" applyAlignment="1">
      <alignment horizontal="right"/>
    </xf>
    <xf numFmtId="2" fontId="4" fillId="3" borderId="26" xfId="0" applyNumberFormat="1" applyFont="1" applyFill="1" applyBorder="1" applyAlignment="1">
      <alignment horizontal="right"/>
    </xf>
    <xf numFmtId="2" fontId="4" fillId="3" borderId="37" xfId="0" applyNumberFormat="1" applyFont="1" applyFill="1" applyBorder="1" applyAlignment="1">
      <alignment horizontal="right"/>
    </xf>
    <xf numFmtId="0" fontId="8" fillId="0" borderId="2" xfId="0" applyFont="1" applyBorder="1" applyAlignment="1">
      <alignment horizontal="center"/>
    </xf>
    <xf numFmtId="2" fontId="4" fillId="0" borderId="48" xfId="0" applyNumberFormat="1" applyFont="1" applyFill="1" applyBorder="1" applyAlignment="1" applyProtection="1">
      <alignment horizontal="right"/>
      <protection locked="0"/>
    </xf>
    <xf numFmtId="2" fontId="4" fillId="0" borderId="42" xfId="0" applyNumberFormat="1" applyFont="1" applyFill="1" applyBorder="1" applyAlignment="1">
      <alignment horizontal="right"/>
    </xf>
    <xf numFmtId="2" fontId="4" fillId="3" borderId="26" xfId="0" applyNumberFormat="1" applyFont="1" applyFill="1" applyBorder="1" applyAlignment="1" applyProtection="1">
      <alignment horizontal="right"/>
      <protection/>
    </xf>
    <xf numFmtId="0" fontId="19" fillId="0" borderId="8" xfId="0" applyFont="1" applyBorder="1" applyAlignment="1" applyProtection="1">
      <alignment horizontal="center"/>
      <protection/>
    </xf>
    <xf numFmtId="195" fontId="4" fillId="3" borderId="26" xfId="0" applyNumberFormat="1" applyFont="1" applyFill="1" applyBorder="1" applyAlignment="1" applyProtection="1">
      <alignment horizontal="right"/>
      <protection/>
    </xf>
    <xf numFmtId="195" fontId="6" fillId="3" borderId="26" xfId="0" applyNumberFormat="1" applyFont="1" applyFill="1" applyBorder="1" applyAlignment="1" applyProtection="1">
      <alignment/>
      <protection/>
    </xf>
    <xf numFmtId="2" fontId="6" fillId="2" borderId="11" xfId="0" applyNumberFormat="1" applyFont="1" applyFill="1" applyBorder="1" applyAlignment="1" applyProtection="1">
      <alignment horizontal="right"/>
      <protection locked="0"/>
    </xf>
    <xf numFmtId="0" fontId="6" fillId="0" borderId="4" xfId="0" applyFont="1" applyBorder="1" applyAlignment="1" applyProtection="1">
      <alignment horizontal="right"/>
      <protection locked="0"/>
    </xf>
    <xf numFmtId="2" fontId="6" fillId="3" borderId="11" xfId="0" applyNumberFormat="1" applyFont="1" applyFill="1" applyBorder="1" applyAlignment="1" applyProtection="1">
      <alignment horizontal="right"/>
      <protection/>
    </xf>
    <xf numFmtId="2" fontId="6" fillId="3" borderId="43" xfId="0" applyNumberFormat="1" applyFont="1" applyFill="1" applyBorder="1" applyAlignment="1" applyProtection="1">
      <alignment horizontal="right"/>
      <protection/>
    </xf>
    <xf numFmtId="2" fontId="6" fillId="3" borderId="44" xfId="0" applyNumberFormat="1" applyFont="1" applyFill="1" applyBorder="1" applyAlignment="1" applyProtection="1">
      <alignment horizontal="right"/>
      <protection/>
    </xf>
    <xf numFmtId="2" fontId="6" fillId="3" borderId="37" xfId="0" applyNumberFormat="1" applyFont="1" applyFill="1" applyBorder="1" applyAlignment="1" applyProtection="1">
      <alignment horizontal="right"/>
      <protection/>
    </xf>
    <xf numFmtId="0" fontId="6" fillId="0" borderId="52" xfId="0" applyFont="1" applyBorder="1" applyAlignment="1" applyProtection="1">
      <alignment horizontal="right"/>
      <protection locked="0"/>
    </xf>
    <xf numFmtId="2" fontId="6" fillId="0" borderId="42" xfId="0" applyNumberFormat="1" applyFont="1" applyFill="1" applyBorder="1" applyAlignment="1">
      <alignment horizontal="right"/>
    </xf>
    <xf numFmtId="0" fontId="10" fillId="0" borderId="52" xfId="0" applyFont="1" applyBorder="1" applyAlignment="1">
      <alignment horizontal="center"/>
    </xf>
    <xf numFmtId="0" fontId="6" fillId="3" borderId="3" xfId="0" applyFont="1" applyFill="1" applyBorder="1" applyAlignment="1" applyProtection="1">
      <alignment horizontal="right"/>
      <protection/>
    </xf>
    <xf numFmtId="0" fontId="6" fillId="0" borderId="8" xfId="0" applyFont="1" applyBorder="1" applyAlignment="1" applyProtection="1">
      <alignment/>
      <protection/>
    </xf>
    <xf numFmtId="2" fontId="4" fillId="3" borderId="26" xfId="0" applyNumberFormat="1" applyFont="1" applyFill="1" applyBorder="1" applyAlignment="1" applyProtection="1">
      <alignment horizontal="center"/>
      <protection/>
    </xf>
    <xf numFmtId="0" fontId="5" fillId="0" borderId="3" xfId="0" applyFont="1" applyFill="1" applyBorder="1" applyAlignment="1" applyProtection="1">
      <alignment horizontal="right"/>
      <protection/>
    </xf>
    <xf numFmtId="2" fontId="6" fillId="3" borderId="53" xfId="0" applyNumberFormat="1" applyFont="1" applyFill="1" applyBorder="1" applyAlignment="1" applyProtection="1">
      <alignment horizontal="right"/>
      <protection/>
    </xf>
    <xf numFmtId="0" fontId="10" fillId="0" borderId="27" xfId="0" applyFont="1" applyBorder="1" applyAlignment="1" applyProtection="1">
      <alignment horizontal="center"/>
      <protection/>
    </xf>
    <xf numFmtId="0" fontId="8" fillId="0" borderId="54" xfId="0" applyFont="1" applyBorder="1" applyAlignment="1" applyProtection="1">
      <alignment/>
      <protection/>
    </xf>
    <xf numFmtId="2" fontId="4" fillId="3" borderId="55" xfId="0" applyNumberFormat="1" applyFont="1" applyFill="1" applyBorder="1" applyAlignment="1" applyProtection="1">
      <alignment horizontal="center"/>
      <protection/>
    </xf>
    <xf numFmtId="2" fontId="4" fillId="3" borderId="56" xfId="0" applyNumberFormat="1" applyFont="1" applyFill="1" applyBorder="1" applyAlignment="1" applyProtection="1">
      <alignment horizontal="right"/>
      <protection/>
    </xf>
    <xf numFmtId="0" fontId="6" fillId="0" borderId="3" xfId="0" applyFont="1" applyBorder="1" applyAlignment="1">
      <alignment horizontal="center"/>
    </xf>
    <xf numFmtId="2" fontId="6" fillId="2" borderId="43" xfId="0" applyNumberFormat="1" applyFont="1" applyFill="1" applyBorder="1" applyAlignment="1" applyProtection="1">
      <alignment horizontal="right"/>
      <protection locked="0"/>
    </xf>
    <xf numFmtId="2" fontId="6" fillId="2" borderId="44" xfId="0" applyNumberFormat="1" applyFont="1" applyFill="1" applyBorder="1" applyAlignment="1" applyProtection="1">
      <alignment horizontal="right"/>
      <protection locked="0"/>
    </xf>
    <xf numFmtId="2" fontId="6" fillId="2" borderId="37" xfId="0" applyNumberFormat="1" applyFont="1" applyFill="1" applyBorder="1" applyAlignment="1" applyProtection="1">
      <alignment horizontal="right"/>
      <protection locked="0"/>
    </xf>
    <xf numFmtId="2" fontId="6" fillId="3" borderId="43" xfId="0" applyNumberFormat="1" applyFont="1" applyFill="1" applyBorder="1" applyAlignment="1" applyProtection="1">
      <alignment/>
      <protection/>
    </xf>
    <xf numFmtId="2" fontId="6" fillId="3" borderId="37" xfId="0" applyNumberFormat="1" applyFont="1" applyFill="1" applyBorder="1" applyAlignment="1" applyProtection="1">
      <alignment/>
      <protection/>
    </xf>
    <xf numFmtId="0" fontId="5" fillId="0" borderId="13" xfId="0" applyFont="1" applyBorder="1" applyAlignment="1">
      <alignment/>
    </xf>
    <xf numFmtId="0" fontId="13" fillId="0" borderId="27" xfId="0" applyFont="1" applyBorder="1" applyAlignment="1">
      <alignment horizontal="center"/>
    </xf>
    <xf numFmtId="2" fontId="6" fillId="3" borderId="44" xfId="0" applyNumberFormat="1" applyFont="1" applyFill="1" applyBorder="1" applyAlignment="1" applyProtection="1">
      <alignment/>
      <protection/>
    </xf>
    <xf numFmtId="0" fontId="5" fillId="0" borderId="42" xfId="0" applyFont="1" applyBorder="1" applyAlignment="1">
      <alignment/>
    </xf>
    <xf numFmtId="0" fontId="15" fillId="0" borderId="8" xfId="0" applyFont="1" applyBorder="1" applyAlignment="1">
      <alignment horizontal="center"/>
    </xf>
    <xf numFmtId="2" fontId="14" fillId="3" borderId="44" xfId="0" applyNumberFormat="1" applyFont="1" applyFill="1" applyBorder="1" applyAlignment="1" applyProtection="1">
      <alignment horizontal="right"/>
      <protection/>
    </xf>
    <xf numFmtId="2" fontId="7" fillId="3" borderId="11" xfId="0" applyNumberFormat="1" applyFont="1" applyFill="1" applyBorder="1" applyAlignment="1" applyProtection="1">
      <alignment horizontal="center"/>
      <protection/>
    </xf>
    <xf numFmtId="2" fontId="7" fillId="3" borderId="36" xfId="0" applyNumberFormat="1" applyFont="1" applyFill="1" applyBorder="1" applyAlignment="1" applyProtection="1">
      <alignment horizontal="center"/>
      <protection/>
    </xf>
    <xf numFmtId="2" fontId="7" fillId="3" borderId="12" xfId="0" applyNumberFormat="1" applyFont="1" applyFill="1" applyBorder="1" applyAlignment="1" applyProtection="1">
      <alignment horizontal="center"/>
      <protection/>
    </xf>
    <xf numFmtId="2" fontId="7" fillId="3" borderId="35" xfId="0" applyNumberFormat="1" applyFont="1" applyFill="1" applyBorder="1" applyAlignment="1" applyProtection="1">
      <alignment horizontal="center"/>
      <protection/>
    </xf>
    <xf numFmtId="0" fontId="3" fillId="0" borderId="0" xfId="0" applyFont="1" applyAlignment="1" applyProtection="1">
      <alignment/>
      <protection hidden="1"/>
    </xf>
    <xf numFmtId="0" fontId="7" fillId="0" borderId="8" xfId="0" applyFont="1" applyBorder="1" applyAlignment="1">
      <alignment horizontal="center"/>
    </xf>
    <xf numFmtId="0" fontId="4" fillId="0" borderId="0" xfId="0" applyFont="1" applyAlignment="1" applyProtection="1">
      <alignment horizontal="center"/>
      <protection hidden="1"/>
    </xf>
    <xf numFmtId="0" fontId="5" fillId="0" borderId="0" xfId="0" applyFont="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5" fillId="0" borderId="3" xfId="0" applyFont="1" applyBorder="1" applyAlignment="1" applyProtection="1">
      <alignment horizontal="left"/>
      <protection/>
    </xf>
    <xf numFmtId="0" fontId="5" fillId="0" borderId="27" xfId="0" applyFont="1" applyBorder="1" applyAlignment="1" applyProtection="1">
      <alignment horizontal="left"/>
      <protection/>
    </xf>
    <xf numFmtId="0" fontId="5" fillId="0" borderId="52" xfId="0" applyFont="1" applyBorder="1" applyAlignment="1" applyProtection="1">
      <alignment horizontal="left"/>
      <protection/>
    </xf>
    <xf numFmtId="0" fontId="5" fillId="0" borderId="14" xfId="0" applyFont="1" applyBorder="1" applyAlignment="1">
      <alignment horizontal="center"/>
    </xf>
    <xf numFmtId="0" fontId="5" fillId="0" borderId="31" xfId="0" applyFont="1" applyBorder="1" applyAlignment="1">
      <alignment horizontal="center"/>
    </xf>
    <xf numFmtId="0" fontId="5" fillId="0" borderId="3" xfId="0" applyFont="1" applyBorder="1" applyAlignment="1" applyProtection="1">
      <alignment horizontal="center"/>
      <protection/>
    </xf>
    <xf numFmtId="0" fontId="5" fillId="0" borderId="27" xfId="0" applyFont="1" applyBorder="1" applyAlignment="1" applyProtection="1">
      <alignment horizontal="center"/>
      <protection/>
    </xf>
    <xf numFmtId="49" fontId="38" fillId="0" borderId="0" xfId="0" applyNumberFormat="1" applyFont="1" applyAlignment="1">
      <alignment horizontal="left"/>
    </xf>
    <xf numFmtId="49" fontId="4" fillId="0" borderId="0" xfId="0" applyNumberFormat="1" applyFont="1" applyAlignment="1">
      <alignment horizontal="center"/>
    </xf>
    <xf numFmtId="0" fontId="4" fillId="0" borderId="24" xfId="0" applyFont="1" applyBorder="1" applyAlignment="1">
      <alignment horizontal="center"/>
    </xf>
    <xf numFmtId="0" fontId="4" fillId="0" borderId="16" xfId="0" applyFont="1" applyBorder="1" applyAlignment="1">
      <alignment horizontal="center"/>
    </xf>
    <xf numFmtId="0" fontId="7" fillId="0" borderId="57" xfId="0" applyFont="1" applyBorder="1" applyAlignment="1">
      <alignment horizontal="center"/>
    </xf>
    <xf numFmtId="0" fontId="7" fillId="0" borderId="32" xfId="0" applyFont="1" applyBorder="1" applyAlignment="1">
      <alignment horizontal="center"/>
    </xf>
    <xf numFmtId="0" fontId="42" fillId="0" borderId="0" xfId="0" applyFont="1" applyAlignment="1">
      <alignment horizontal="left"/>
    </xf>
    <xf numFmtId="49" fontId="5" fillId="0" borderId="0" xfId="0" applyNumberFormat="1" applyFont="1" applyAlignment="1">
      <alignment horizontal="center"/>
    </xf>
    <xf numFmtId="49" fontId="5" fillId="0" borderId="0" xfId="0" applyNumberFormat="1" applyFont="1" applyAlignment="1">
      <alignment horizontal="left"/>
    </xf>
    <xf numFmtId="49" fontId="6" fillId="0" borderId="0" xfId="0" applyNumberFormat="1" applyFont="1" applyAlignment="1">
      <alignment horizontal="left"/>
    </xf>
    <xf numFmtId="49" fontId="32" fillId="0" borderId="0" xfId="0" applyNumberFormat="1" applyFont="1" applyAlignment="1">
      <alignment horizontal="left"/>
    </xf>
    <xf numFmtId="0" fontId="41" fillId="0" borderId="0" xfId="0" applyFont="1" applyAlignment="1">
      <alignment horizontal="left"/>
    </xf>
    <xf numFmtId="49" fontId="5" fillId="0" borderId="0" xfId="0" applyNumberFormat="1" applyFont="1" applyAlignment="1" quotePrefix="1">
      <alignment horizontal="left"/>
    </xf>
    <xf numFmtId="0" fontId="32" fillId="0" borderId="0" xfId="0" applyFont="1" applyAlignment="1">
      <alignment horizontal="left"/>
    </xf>
    <xf numFmtId="49" fontId="30" fillId="0" borderId="0" xfId="0" applyNumberFormat="1" applyFont="1" applyAlignment="1">
      <alignment horizontal="left"/>
    </xf>
    <xf numFmtId="0" fontId="7" fillId="0" borderId="58" xfId="0" applyFont="1" applyBorder="1" applyAlignment="1">
      <alignment horizontal="center"/>
    </xf>
    <xf numFmtId="0" fontId="7" fillId="0" borderId="8" xfId="0" applyFont="1" applyFill="1" applyBorder="1" applyAlignment="1">
      <alignment horizontal="center"/>
    </xf>
    <xf numFmtId="0" fontId="7" fillId="0" borderId="58" xfId="0" applyFont="1" applyFill="1" applyBorder="1" applyAlignment="1">
      <alignment horizontal="center"/>
    </xf>
    <xf numFmtId="0" fontId="7" fillId="0" borderId="42" xfId="0" applyFont="1" applyBorder="1" applyAlignment="1">
      <alignment horizontal="center"/>
    </xf>
    <xf numFmtId="0" fontId="0" fillId="0" borderId="5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4" fontId="4" fillId="2" borderId="11" xfId="0" applyNumberFormat="1" applyFont="1" applyFill="1" applyBorder="1" applyAlignment="1" applyProtection="1">
      <alignment horizontal="center"/>
      <protection locked="0"/>
    </xf>
    <xf numFmtId="14" fontId="4" fillId="2" borderId="48" xfId="0" applyNumberFormat="1" applyFont="1" applyFill="1" applyBorder="1" applyAlignment="1" applyProtection="1">
      <alignment horizontal="center"/>
      <protection locked="0"/>
    </xf>
    <xf numFmtId="0" fontId="5" fillId="0" borderId="2" xfId="0" applyFont="1" applyBorder="1" applyAlignment="1">
      <alignment horizontal="center"/>
    </xf>
    <xf numFmtId="0" fontId="5" fillId="0" borderId="3" xfId="0" applyFont="1" applyBorder="1" applyAlignment="1">
      <alignment horizontal="center"/>
    </xf>
    <xf numFmtId="0" fontId="5" fillId="0" borderId="60" xfId="0" applyFont="1" applyBorder="1" applyAlignment="1" applyProtection="1">
      <alignment horizontal="center"/>
      <protection/>
    </xf>
    <xf numFmtId="0" fontId="5" fillId="0" borderId="61" xfId="0" applyFont="1" applyBorder="1" applyAlignment="1" applyProtection="1">
      <alignment horizontal="center"/>
      <protection/>
    </xf>
    <xf numFmtId="0" fontId="5" fillId="0" borderId="7" xfId="0" applyFont="1" applyBorder="1" applyAlignment="1">
      <alignment horizontal="left"/>
    </xf>
    <xf numFmtId="0" fontId="5" fillId="0" borderId="2" xfId="0" applyFont="1" applyBorder="1" applyAlignment="1">
      <alignment horizontal="left"/>
    </xf>
    <xf numFmtId="0" fontId="5" fillId="0" borderId="12" xfId="0" applyFont="1" applyBorder="1" applyAlignment="1">
      <alignment horizontal="left"/>
    </xf>
    <xf numFmtId="0" fontId="5" fillId="0" borderId="58" xfId="0" applyFont="1" applyBorder="1" applyAlignment="1">
      <alignment horizontal="left"/>
    </xf>
    <xf numFmtId="0" fontId="5" fillId="0" borderId="7" xfId="0" applyFont="1" applyBorder="1" applyAlignment="1">
      <alignment horizontal="center"/>
    </xf>
    <xf numFmtId="0" fontId="5" fillId="0" borderId="8" xfId="0" applyFont="1" applyBorder="1" applyAlignment="1">
      <alignment horizontal="left"/>
    </xf>
    <xf numFmtId="0" fontId="5" fillId="0" borderId="12" xfId="0" applyFont="1" applyBorder="1" applyAlignment="1">
      <alignment horizontal="center"/>
    </xf>
    <xf numFmtId="0" fontId="5" fillId="0" borderId="58" xfId="0" applyFont="1" applyBorder="1" applyAlignment="1">
      <alignment horizontal="center"/>
    </xf>
    <xf numFmtId="0" fontId="5" fillId="0" borderId="61" xfId="0" applyFont="1" applyBorder="1" applyAlignment="1">
      <alignment horizontal="center"/>
    </xf>
    <xf numFmtId="0" fontId="5" fillId="0" borderId="41" xfId="0" applyFont="1" applyBorder="1" applyAlignment="1">
      <alignment horizontal="center"/>
    </xf>
    <xf numFmtId="0" fontId="5" fillId="0" borderId="52"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5" fillId="0" borderId="4" xfId="0" applyFont="1" applyBorder="1" applyAlignment="1">
      <alignment horizontal="center"/>
    </xf>
    <xf numFmtId="0" fontId="5" fillId="0" borderId="34" xfId="0" applyFont="1" applyBorder="1" applyAlignment="1">
      <alignment horizontal="center"/>
    </xf>
    <xf numFmtId="0" fontId="6" fillId="0" borderId="2" xfId="0" applyFont="1" applyBorder="1" applyAlignment="1">
      <alignment horizontal="left"/>
    </xf>
    <xf numFmtId="0" fontId="6" fillId="0" borderId="8" xfId="0" applyFont="1" applyBorder="1" applyAlignment="1">
      <alignment horizontal="left"/>
    </xf>
    <xf numFmtId="0" fontId="5" fillId="0" borderId="8"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5" fillId="0" borderId="57" xfId="0" applyFont="1" applyBorder="1" applyAlignment="1">
      <alignment horizontal="center"/>
    </xf>
    <xf numFmtId="0" fontId="5" fillId="0" borderId="9" xfId="0" applyFont="1" applyBorder="1" applyAlignment="1">
      <alignment horizontal="center"/>
    </xf>
    <xf numFmtId="0" fontId="5" fillId="0" borderId="13" xfId="0" applyFont="1" applyBorder="1" applyAlignment="1">
      <alignment horizontal="center"/>
    </xf>
    <xf numFmtId="0" fontId="5" fillId="0" borderId="42" xfId="0" applyFont="1" applyBorder="1" applyAlignment="1">
      <alignment horizontal="center"/>
    </xf>
    <xf numFmtId="0" fontId="0" fillId="0" borderId="8" xfId="0" applyBorder="1" applyAlignment="1">
      <alignment horizontal="center"/>
    </xf>
    <xf numFmtId="0" fontId="0" fillId="0" borderId="58" xfId="0" applyBorder="1" applyAlignment="1">
      <alignment horizontal="center"/>
    </xf>
    <xf numFmtId="0" fontId="0" fillId="0" borderId="13" xfId="0" applyBorder="1" applyAlignment="1">
      <alignment horizontal="center"/>
    </xf>
    <xf numFmtId="0" fontId="5" fillId="0" borderId="64" xfId="0" applyFont="1" applyBorder="1" applyAlignment="1">
      <alignment horizontal="center"/>
    </xf>
    <xf numFmtId="0" fontId="5" fillId="0" borderId="51" xfId="0" applyFont="1" applyBorder="1" applyAlignment="1">
      <alignment horizontal="center"/>
    </xf>
    <xf numFmtId="0" fontId="5" fillId="0" borderId="65" xfId="0" applyFont="1" applyBorder="1" applyAlignment="1">
      <alignment horizontal="center"/>
    </xf>
    <xf numFmtId="0" fontId="14" fillId="0" borderId="16" xfId="0" applyFont="1" applyBorder="1" applyAlignment="1">
      <alignment horizontal="center"/>
    </xf>
    <xf numFmtId="0" fontId="5" fillId="0" borderId="27" xfId="0" applyFont="1" applyBorder="1" applyAlignment="1">
      <alignment horizontal="center"/>
    </xf>
    <xf numFmtId="0" fontId="6" fillId="0" borderId="8" xfId="0" applyFont="1" applyBorder="1" applyAlignment="1">
      <alignment horizontal="center"/>
    </xf>
    <xf numFmtId="0" fontId="6" fillId="0" borderId="58" xfId="0" applyFont="1" applyBorder="1" applyAlignment="1">
      <alignment horizontal="center"/>
    </xf>
    <xf numFmtId="0" fontId="6" fillId="0" borderId="61" xfId="0" applyFont="1" applyBorder="1" applyAlignment="1">
      <alignment horizontal="center"/>
    </xf>
    <xf numFmtId="0" fontId="12" fillId="0" borderId="2" xfId="0" applyFont="1" applyBorder="1" applyAlignment="1">
      <alignment horizontal="left"/>
    </xf>
    <xf numFmtId="0" fontId="6" fillId="0" borderId="19" xfId="0" applyFont="1" applyBorder="1" applyAlignment="1">
      <alignment horizontal="center"/>
    </xf>
    <xf numFmtId="0" fontId="5" fillId="0" borderId="66" xfId="0" applyFont="1" applyBorder="1" applyAlignment="1">
      <alignment horizontal="center"/>
    </xf>
    <xf numFmtId="0" fontId="5" fillId="0" borderId="33" xfId="0" applyFont="1" applyBorder="1" applyAlignment="1">
      <alignment horizontal="center"/>
    </xf>
    <xf numFmtId="49" fontId="6" fillId="0" borderId="12" xfId="0" applyNumberFormat="1" applyFont="1" applyBorder="1" applyAlignment="1">
      <alignment horizontal="left"/>
    </xf>
    <xf numFmtId="49" fontId="6" fillId="0" borderId="58" xfId="0" applyNumberFormat="1" applyFont="1" applyBorder="1" applyAlignment="1">
      <alignment horizontal="left"/>
    </xf>
    <xf numFmtId="0" fontId="6" fillId="0" borderId="7" xfId="0" applyFont="1" applyBorder="1" applyAlignment="1">
      <alignment horizontal="left"/>
    </xf>
    <xf numFmtId="0" fontId="5" fillId="0" borderId="3"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5" fillId="0" borderId="10" xfId="0" applyFont="1" applyBorder="1" applyAlignment="1">
      <alignment horizontal="center"/>
    </xf>
    <xf numFmtId="0" fontId="5" fillId="0" borderId="60" xfId="0" applyFont="1" applyBorder="1" applyAlignment="1">
      <alignment horizontal="center"/>
    </xf>
    <xf numFmtId="49" fontId="0" fillId="2" borderId="8"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6" fillId="0" borderId="1"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52" xfId="0" applyFont="1" applyBorder="1" applyAlignment="1" applyProtection="1">
      <alignment horizontal="center"/>
      <protection/>
    </xf>
    <xf numFmtId="0" fontId="6" fillId="0" borderId="62" xfId="0" applyFont="1" applyBorder="1" applyAlignment="1" applyProtection="1">
      <alignment horizontal="center"/>
      <protection/>
    </xf>
    <xf numFmtId="0" fontId="6" fillId="0" borderId="64" xfId="0" applyFont="1" applyBorder="1" applyAlignment="1" applyProtection="1">
      <alignment horizontal="center"/>
      <protection/>
    </xf>
    <xf numFmtId="0" fontId="6" fillId="0" borderId="59"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67" xfId="0" applyFont="1" applyBorder="1" applyAlignment="1" applyProtection="1">
      <alignment horizontal="center"/>
      <protection/>
    </xf>
    <xf numFmtId="0" fontId="6" fillId="0" borderId="60" xfId="0" applyFont="1" applyBorder="1" applyAlignment="1" applyProtection="1">
      <alignment horizontal="center"/>
      <protection/>
    </xf>
    <xf numFmtId="0" fontId="6" fillId="0" borderId="34"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4"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63" xfId="0" applyFont="1" applyBorder="1" applyAlignment="1" applyProtection="1">
      <alignment horizontal="center"/>
      <protection/>
    </xf>
    <xf numFmtId="0" fontId="6" fillId="0" borderId="5" xfId="0" applyFont="1" applyBorder="1" applyAlignment="1" applyProtection="1">
      <alignment horizontal="center"/>
      <protection/>
    </xf>
    <xf numFmtId="0" fontId="5" fillId="0" borderId="68" xfId="0" applyFont="1" applyBorder="1" applyAlignment="1" applyProtection="1">
      <alignment horizontal="center"/>
      <protection/>
    </xf>
    <xf numFmtId="0" fontId="5" fillId="0" borderId="34" xfId="0" applyFont="1" applyBorder="1" applyAlignment="1" applyProtection="1">
      <alignment horizontal="center"/>
      <protection/>
    </xf>
    <xf numFmtId="0" fontId="4" fillId="0" borderId="57" xfId="0" applyFont="1" applyBorder="1" applyAlignment="1" applyProtection="1">
      <alignment horizontal="center"/>
      <protection/>
    </xf>
    <xf numFmtId="0" fontId="4" fillId="0" borderId="23" xfId="0" applyFont="1" applyBorder="1" applyAlignment="1" applyProtection="1">
      <alignment horizontal="center"/>
      <protection/>
    </xf>
    <xf numFmtId="2" fontId="6" fillId="3" borderId="11" xfId="0" applyNumberFormat="1" applyFont="1" applyFill="1" applyBorder="1" applyAlignment="1" applyProtection="1">
      <alignment horizontal="center"/>
      <protection/>
    </xf>
    <xf numFmtId="2" fontId="6" fillId="3" borderId="48" xfId="0" applyNumberFormat="1" applyFont="1" applyFill="1" applyBorder="1" applyAlignment="1" applyProtection="1">
      <alignment horizontal="center"/>
      <protection/>
    </xf>
    <xf numFmtId="0" fontId="5" fillId="0" borderId="8" xfId="0" applyFont="1" applyBorder="1" applyAlignment="1" applyProtection="1">
      <alignment horizontal="center"/>
      <protection/>
    </xf>
    <xf numFmtId="0" fontId="5" fillId="0" borderId="58" xfId="0" applyFont="1" applyBorder="1" applyAlignment="1" applyProtection="1">
      <alignment horizontal="center"/>
      <protection/>
    </xf>
    <xf numFmtId="0" fontId="5" fillId="0" borderId="51" xfId="0" applyFont="1" applyBorder="1" applyAlignment="1" applyProtection="1">
      <alignment horizontal="center"/>
      <protection/>
    </xf>
    <xf numFmtId="0" fontId="16" fillId="0" borderId="24" xfId="0" applyFont="1" applyBorder="1" applyAlignment="1">
      <alignment horizontal="center"/>
    </xf>
    <xf numFmtId="0" fontId="16" fillId="0" borderId="16" xfId="0" applyFont="1" applyBorder="1" applyAlignment="1">
      <alignment horizontal="center"/>
    </xf>
    <xf numFmtId="49" fontId="35" fillId="2" borderId="11" xfId="0" applyNumberFormat="1" applyFont="1" applyFill="1" applyBorder="1" applyAlignment="1" applyProtection="1">
      <alignment horizontal="center"/>
      <protection locked="0"/>
    </xf>
    <xf numFmtId="49" fontId="35" fillId="2" borderId="25" xfId="0" applyNumberFormat="1" applyFont="1" applyFill="1" applyBorder="1" applyAlignment="1" applyProtection="1">
      <alignment horizontal="center"/>
      <protection locked="0"/>
    </xf>
    <xf numFmtId="49" fontId="35" fillId="2" borderId="48"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0" xfId="0" applyFont="1" applyBorder="1" applyAlignment="1">
      <alignment horizontal="center"/>
    </xf>
    <xf numFmtId="0" fontId="5" fillId="0" borderId="36" xfId="0" applyFont="1" applyBorder="1" applyAlignment="1" applyProtection="1">
      <alignment horizontal="center"/>
      <protection/>
    </xf>
    <xf numFmtId="0" fontId="5" fillId="0" borderId="69" xfId="0" applyFont="1" applyBorder="1" applyAlignment="1" applyProtection="1">
      <alignment horizontal="center"/>
      <protection/>
    </xf>
    <xf numFmtId="0" fontId="5" fillId="0" borderId="50" xfId="0" applyFont="1" applyBorder="1" applyAlignment="1" applyProtection="1">
      <alignment horizontal="center"/>
      <protection/>
    </xf>
    <xf numFmtId="0" fontId="8" fillId="0" borderId="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4"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63" xfId="0" applyFont="1" applyBorder="1" applyAlignment="1" applyProtection="1">
      <alignment horizontal="center"/>
      <protection/>
    </xf>
    <xf numFmtId="0" fontId="4" fillId="0" borderId="59"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67" xfId="0" applyFont="1" applyBorder="1" applyAlignment="1" applyProtection="1">
      <alignment horizontal="center"/>
      <protection/>
    </xf>
    <xf numFmtId="0" fontId="8" fillId="0" borderId="1"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68" xfId="0" applyFont="1" applyBorder="1" applyAlignment="1">
      <alignment horizontal="center"/>
    </xf>
    <xf numFmtId="0" fontId="8" fillId="0" borderId="34" xfId="0" applyFont="1" applyBorder="1" applyAlignment="1">
      <alignment horizontal="center"/>
    </xf>
    <xf numFmtId="0" fontId="4" fillId="0" borderId="5" xfId="0" applyFont="1" applyBorder="1" applyAlignment="1" applyProtection="1">
      <alignment horizontal="center"/>
      <protection/>
    </xf>
    <xf numFmtId="0" fontId="8" fillId="0" borderId="62" xfId="0" applyFont="1" applyBorder="1" applyAlignment="1" applyProtection="1">
      <alignment horizontal="center"/>
      <protection/>
    </xf>
    <xf numFmtId="0" fontId="8" fillId="0" borderId="63" xfId="0" applyFont="1" applyBorder="1" applyAlignment="1" applyProtection="1">
      <alignment horizontal="center"/>
      <protection/>
    </xf>
    <xf numFmtId="0" fontId="8" fillId="0" borderId="34"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52" xfId="0" applyFont="1" applyBorder="1" applyAlignment="1" applyProtection="1">
      <alignment horizontal="center"/>
      <protection/>
    </xf>
    <xf numFmtId="0" fontId="8" fillId="0" borderId="64"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9" xfId="0" applyFont="1" applyBorder="1" applyAlignment="1" applyProtection="1">
      <alignment horizontal="center"/>
      <protection/>
    </xf>
    <xf numFmtId="0" fontId="8" fillId="0" borderId="67" xfId="0" applyFont="1" applyBorder="1" applyAlignment="1" applyProtection="1">
      <alignment horizontal="center"/>
      <protection/>
    </xf>
    <xf numFmtId="2" fontId="14" fillId="3" borderId="11" xfId="0" applyNumberFormat="1" applyFont="1" applyFill="1" applyBorder="1" applyAlignment="1" applyProtection="1">
      <alignment horizontal="center"/>
      <protection/>
    </xf>
    <xf numFmtId="2" fontId="14" fillId="3" borderId="48" xfId="0" applyNumberFormat="1" applyFont="1" applyFill="1" applyBorder="1" applyAlignment="1" applyProtection="1">
      <alignment horizontal="center"/>
      <protection/>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0" xfId="0" applyFont="1" applyBorder="1" applyAlignment="1" applyProtection="1">
      <alignment horizontal="center"/>
      <protection locked="0"/>
    </xf>
    <xf numFmtId="49" fontId="4" fillId="2" borderId="11" xfId="0" applyNumberFormat="1" applyFont="1" applyFill="1" applyBorder="1" applyAlignment="1" applyProtection="1">
      <alignment horizontal="left"/>
      <protection locked="0"/>
    </xf>
    <xf numFmtId="49" fontId="4" fillId="2" borderId="25" xfId="0" applyNumberFormat="1" applyFont="1" applyFill="1" applyBorder="1" applyAlignment="1" applyProtection="1">
      <alignment horizontal="left"/>
      <protection locked="0"/>
    </xf>
    <xf numFmtId="49" fontId="4" fillId="2" borderId="48" xfId="0" applyNumberFormat="1" applyFont="1" applyFill="1" applyBorder="1" applyAlignment="1" applyProtection="1">
      <alignment horizontal="left"/>
      <protection locked="0"/>
    </xf>
    <xf numFmtId="0" fontId="8" fillId="0" borderId="70" xfId="0" applyFont="1" applyBorder="1" applyAlignment="1" applyProtection="1">
      <alignment horizontal="center"/>
      <protection/>
    </xf>
    <xf numFmtId="0" fontId="8" fillId="0" borderId="41" xfId="0" applyFont="1" applyBorder="1" applyAlignment="1" applyProtection="1">
      <alignment horizontal="center"/>
      <protection/>
    </xf>
    <xf numFmtId="0" fontId="8" fillId="0" borderId="18" xfId="0" applyFont="1" applyBorder="1" applyAlignment="1" applyProtection="1">
      <alignment horizontal="center"/>
      <protection/>
    </xf>
    <xf numFmtId="0" fontId="8" fillId="0" borderId="71" xfId="0" applyFont="1" applyBorder="1" applyAlignment="1" applyProtection="1">
      <alignment horizontal="center"/>
      <protection/>
    </xf>
    <xf numFmtId="0" fontId="8" fillId="0" borderId="16" xfId="0"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60" xfId="0" applyFont="1" applyBorder="1" applyAlignment="1" applyProtection="1">
      <alignment horizontal="center"/>
      <protection/>
    </xf>
    <xf numFmtId="0" fontId="8" fillId="0" borderId="65" xfId="0" applyFont="1" applyBorder="1" applyAlignment="1" applyProtection="1">
      <alignment horizontal="center"/>
      <protection/>
    </xf>
    <xf numFmtId="0" fontId="4" fillId="0" borderId="52" xfId="0" applyFont="1" applyBorder="1" applyAlignment="1" applyProtection="1">
      <alignment horizontal="center"/>
      <protection locked="0"/>
    </xf>
    <xf numFmtId="0" fontId="4" fillId="0" borderId="62" xfId="0" applyFont="1" applyBorder="1" applyAlignment="1" applyProtection="1">
      <alignment horizontal="center"/>
      <protection locked="0"/>
    </xf>
    <xf numFmtId="0" fontId="4" fillId="0" borderId="51" xfId="0" applyFont="1" applyBorder="1" applyAlignment="1" applyProtection="1">
      <alignment horizontal="center"/>
      <protection locked="0"/>
    </xf>
    <xf numFmtId="10" fontId="8" fillId="0" borderId="8" xfId="0" applyNumberFormat="1" applyFont="1" applyBorder="1" applyAlignment="1">
      <alignment horizontal="center"/>
    </xf>
    <xf numFmtId="10" fontId="8" fillId="0" borderId="58" xfId="0" applyNumberFormat="1" applyFont="1" applyBorder="1" applyAlignment="1">
      <alignment horizontal="center"/>
    </xf>
    <xf numFmtId="10" fontId="8" fillId="0" borderId="13"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xdr:row>
      <xdr:rowOff>0</xdr:rowOff>
    </xdr:from>
    <xdr:to>
      <xdr:col>3</xdr:col>
      <xdr:colOff>571500</xdr:colOff>
      <xdr:row>5</xdr:row>
      <xdr:rowOff>76200</xdr:rowOff>
    </xdr:to>
    <xdr:pic>
      <xdr:nvPicPr>
        <xdr:cNvPr id="1" name="Picture 18"/>
        <xdr:cNvPicPr preferRelativeResize="1">
          <a:picLocks noChangeAspect="1"/>
        </xdr:cNvPicPr>
      </xdr:nvPicPr>
      <xdr:blipFill>
        <a:blip r:embed="rId1"/>
        <a:stretch>
          <a:fillRect/>
        </a:stretch>
      </xdr:blipFill>
      <xdr:spPr>
        <a:xfrm>
          <a:off x="1752600" y="190500"/>
          <a:ext cx="1104900" cy="838200"/>
        </a:xfrm>
        <a:prstGeom prst="rect">
          <a:avLst/>
        </a:prstGeom>
        <a:noFill/>
        <a:ln w="9525" cmpd="sng">
          <a:noFill/>
        </a:ln>
      </xdr:spPr>
    </xdr:pic>
    <xdr:clientData/>
  </xdr:twoCellAnchor>
  <xdr:twoCellAnchor editAs="oneCell">
    <xdr:from>
      <xdr:col>6</xdr:col>
      <xdr:colOff>66675</xdr:colOff>
      <xdr:row>0</xdr:row>
      <xdr:rowOff>180975</xdr:rowOff>
    </xdr:from>
    <xdr:to>
      <xdr:col>6</xdr:col>
      <xdr:colOff>914400</xdr:colOff>
      <xdr:row>6</xdr:row>
      <xdr:rowOff>0</xdr:rowOff>
    </xdr:to>
    <xdr:pic>
      <xdr:nvPicPr>
        <xdr:cNvPr id="2" name="Picture 19"/>
        <xdr:cNvPicPr preferRelativeResize="1">
          <a:picLocks noChangeAspect="1"/>
        </xdr:cNvPicPr>
      </xdr:nvPicPr>
      <xdr:blipFill>
        <a:blip r:embed="rId2"/>
        <a:stretch>
          <a:fillRect/>
        </a:stretch>
      </xdr:blipFill>
      <xdr:spPr>
        <a:xfrm>
          <a:off x="4676775" y="180975"/>
          <a:ext cx="847725" cy="962025"/>
        </a:xfrm>
        <a:prstGeom prst="rect">
          <a:avLst/>
        </a:prstGeom>
        <a:noFill/>
        <a:ln w="9525" cmpd="sng">
          <a:noFill/>
        </a:ln>
      </xdr:spPr>
    </xdr:pic>
    <xdr:clientData/>
  </xdr:twoCellAnchor>
  <xdr:twoCellAnchor editAs="oneCell">
    <xdr:from>
      <xdr:col>0</xdr:col>
      <xdr:colOff>28575</xdr:colOff>
      <xdr:row>1</xdr:row>
      <xdr:rowOff>0</xdr:rowOff>
    </xdr:from>
    <xdr:to>
      <xdr:col>1</xdr:col>
      <xdr:colOff>542925</xdr:colOff>
      <xdr:row>2</xdr:row>
      <xdr:rowOff>133350</xdr:rowOff>
    </xdr:to>
    <xdr:pic>
      <xdr:nvPicPr>
        <xdr:cNvPr id="3" name="cmdShowDialog"/>
        <xdr:cNvPicPr preferRelativeResize="1">
          <a:picLocks noChangeAspect="1"/>
        </xdr:cNvPicPr>
      </xdr:nvPicPr>
      <xdr:blipFill>
        <a:blip r:embed="rId3"/>
        <a:stretch>
          <a:fillRect/>
        </a:stretch>
      </xdr:blipFill>
      <xdr:spPr>
        <a:xfrm>
          <a:off x="28575" y="190500"/>
          <a:ext cx="12763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xdr:row>
      <xdr:rowOff>0</xdr:rowOff>
    </xdr:from>
    <xdr:to>
      <xdr:col>1</xdr:col>
      <xdr:colOff>47625</xdr:colOff>
      <xdr:row>5</xdr:row>
      <xdr:rowOff>0</xdr:rowOff>
    </xdr:to>
    <xdr:pic>
      <xdr:nvPicPr>
        <xdr:cNvPr id="1" name="cmdStaffDialog"/>
        <xdr:cNvPicPr preferRelativeResize="1">
          <a:picLocks noChangeAspect="1"/>
        </xdr:cNvPicPr>
      </xdr:nvPicPr>
      <xdr:blipFill>
        <a:blip r:embed="rId1"/>
        <a:stretch>
          <a:fillRect/>
        </a:stretch>
      </xdr:blipFill>
      <xdr:spPr>
        <a:xfrm>
          <a:off x="19050" y="514350"/>
          <a:ext cx="17526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15</xdr:row>
      <xdr:rowOff>9525</xdr:rowOff>
    </xdr:from>
    <xdr:to>
      <xdr:col>4</xdr:col>
      <xdr:colOff>0</xdr:colOff>
      <xdr:row>16</xdr:row>
      <xdr:rowOff>276225</xdr:rowOff>
    </xdr:to>
    <xdr:sp>
      <xdr:nvSpPr>
        <xdr:cNvPr id="1" name="Line 1"/>
        <xdr:cNvSpPr>
          <a:spLocks/>
        </xdr:cNvSpPr>
      </xdr:nvSpPr>
      <xdr:spPr>
        <a:xfrm flipV="1">
          <a:off x="3962400" y="4581525"/>
          <a:ext cx="13620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15</xdr:row>
      <xdr:rowOff>28575</xdr:rowOff>
    </xdr:from>
    <xdr:to>
      <xdr:col>4</xdr:col>
      <xdr:colOff>47625</xdr:colOff>
      <xdr:row>17</xdr:row>
      <xdr:rowOff>0</xdr:rowOff>
    </xdr:to>
    <xdr:sp>
      <xdr:nvSpPr>
        <xdr:cNvPr id="2" name="Line 2"/>
        <xdr:cNvSpPr>
          <a:spLocks/>
        </xdr:cNvSpPr>
      </xdr:nvSpPr>
      <xdr:spPr>
        <a:xfrm>
          <a:off x="3933825" y="4600575"/>
          <a:ext cx="14382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16</xdr:row>
      <xdr:rowOff>0</xdr:rowOff>
    </xdr:from>
    <xdr:to>
      <xdr:col>8</xdr:col>
      <xdr:colOff>0</xdr:colOff>
      <xdr:row>17</xdr:row>
      <xdr:rowOff>0</xdr:rowOff>
    </xdr:to>
    <xdr:sp>
      <xdr:nvSpPr>
        <xdr:cNvPr id="3" name="Line 3"/>
        <xdr:cNvSpPr>
          <a:spLocks/>
        </xdr:cNvSpPr>
      </xdr:nvSpPr>
      <xdr:spPr>
        <a:xfrm flipV="1">
          <a:off x="10239375" y="4876800"/>
          <a:ext cx="9144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0</xdr:rowOff>
    </xdr:from>
    <xdr:to>
      <xdr:col>8</xdr:col>
      <xdr:colOff>0</xdr:colOff>
      <xdr:row>17</xdr:row>
      <xdr:rowOff>19050</xdr:rowOff>
    </xdr:to>
    <xdr:sp>
      <xdr:nvSpPr>
        <xdr:cNvPr id="4" name="Line 4"/>
        <xdr:cNvSpPr>
          <a:spLocks/>
        </xdr:cNvSpPr>
      </xdr:nvSpPr>
      <xdr:spPr>
        <a:xfrm>
          <a:off x="10220325" y="4876800"/>
          <a:ext cx="9334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16</xdr:row>
      <xdr:rowOff>0</xdr:rowOff>
    </xdr:from>
    <xdr:to>
      <xdr:col>5</xdr:col>
      <xdr:colOff>9525</xdr:colOff>
      <xdr:row>16</xdr:row>
      <xdr:rowOff>276225</xdr:rowOff>
    </xdr:to>
    <xdr:sp>
      <xdr:nvSpPr>
        <xdr:cNvPr id="5" name="Line 5"/>
        <xdr:cNvSpPr>
          <a:spLocks/>
        </xdr:cNvSpPr>
      </xdr:nvSpPr>
      <xdr:spPr>
        <a:xfrm flipV="1">
          <a:off x="5334000" y="4876800"/>
          <a:ext cx="16668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16</xdr:row>
      <xdr:rowOff>0</xdr:rowOff>
    </xdr:from>
    <xdr:to>
      <xdr:col>5</xdr:col>
      <xdr:colOff>0</xdr:colOff>
      <xdr:row>17</xdr:row>
      <xdr:rowOff>0</xdr:rowOff>
    </xdr:to>
    <xdr:sp>
      <xdr:nvSpPr>
        <xdr:cNvPr id="6" name="Line 6"/>
        <xdr:cNvSpPr>
          <a:spLocks/>
        </xdr:cNvSpPr>
      </xdr:nvSpPr>
      <xdr:spPr>
        <a:xfrm>
          <a:off x="5324475" y="4876800"/>
          <a:ext cx="16668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0</xdr:rowOff>
    </xdr:from>
    <xdr:to>
      <xdr:col>4</xdr:col>
      <xdr:colOff>9525</xdr:colOff>
      <xdr:row>14</xdr:row>
      <xdr:rowOff>276225</xdr:rowOff>
    </xdr:to>
    <xdr:sp>
      <xdr:nvSpPr>
        <xdr:cNvPr id="7" name="Line 14"/>
        <xdr:cNvSpPr>
          <a:spLocks/>
        </xdr:cNvSpPr>
      </xdr:nvSpPr>
      <xdr:spPr>
        <a:xfrm flipV="1">
          <a:off x="3933825" y="4267200"/>
          <a:ext cx="14001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4</xdr:col>
      <xdr:colOff>0</xdr:colOff>
      <xdr:row>15</xdr:row>
      <xdr:rowOff>0</xdr:rowOff>
    </xdr:to>
    <xdr:sp>
      <xdr:nvSpPr>
        <xdr:cNvPr id="8" name="Line 15"/>
        <xdr:cNvSpPr>
          <a:spLocks/>
        </xdr:cNvSpPr>
      </xdr:nvSpPr>
      <xdr:spPr>
        <a:xfrm>
          <a:off x="3924300" y="4267200"/>
          <a:ext cx="14001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43</xdr:row>
      <xdr:rowOff>28575</xdr:rowOff>
    </xdr:from>
    <xdr:to>
      <xdr:col>5</xdr:col>
      <xdr:colOff>9525</xdr:colOff>
      <xdr:row>43</xdr:row>
      <xdr:rowOff>361950</xdr:rowOff>
    </xdr:to>
    <xdr:sp>
      <xdr:nvSpPr>
        <xdr:cNvPr id="1" name="Line 1"/>
        <xdr:cNvSpPr>
          <a:spLocks/>
        </xdr:cNvSpPr>
      </xdr:nvSpPr>
      <xdr:spPr>
        <a:xfrm>
          <a:off x="11096625" y="16211550"/>
          <a:ext cx="1524000" cy="333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9525</xdr:rowOff>
    </xdr:from>
    <xdr:to>
      <xdr:col>4</xdr:col>
      <xdr:colOff>1524000</xdr:colOff>
      <xdr:row>43</xdr:row>
      <xdr:rowOff>371475</xdr:rowOff>
    </xdr:to>
    <xdr:sp>
      <xdr:nvSpPr>
        <xdr:cNvPr id="2" name="Line 2"/>
        <xdr:cNvSpPr>
          <a:spLocks/>
        </xdr:cNvSpPr>
      </xdr:nvSpPr>
      <xdr:spPr>
        <a:xfrm flipH="1">
          <a:off x="11077575" y="16192500"/>
          <a:ext cx="152400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25</xdr:row>
      <xdr:rowOff>28575</xdr:rowOff>
    </xdr:from>
    <xdr:to>
      <xdr:col>5</xdr:col>
      <xdr:colOff>9525</xdr:colOff>
      <xdr:row>25</xdr:row>
      <xdr:rowOff>361950</xdr:rowOff>
    </xdr:to>
    <xdr:sp>
      <xdr:nvSpPr>
        <xdr:cNvPr id="3" name="Line 3"/>
        <xdr:cNvSpPr>
          <a:spLocks/>
        </xdr:cNvSpPr>
      </xdr:nvSpPr>
      <xdr:spPr>
        <a:xfrm>
          <a:off x="11096625" y="9353550"/>
          <a:ext cx="1524000" cy="333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25</xdr:row>
      <xdr:rowOff>0</xdr:rowOff>
    </xdr:from>
    <xdr:to>
      <xdr:col>4</xdr:col>
      <xdr:colOff>1524000</xdr:colOff>
      <xdr:row>25</xdr:row>
      <xdr:rowOff>361950</xdr:rowOff>
    </xdr:to>
    <xdr:sp>
      <xdr:nvSpPr>
        <xdr:cNvPr id="4" name="Line 4"/>
        <xdr:cNvSpPr>
          <a:spLocks/>
        </xdr:cNvSpPr>
      </xdr:nvSpPr>
      <xdr:spPr>
        <a:xfrm flipH="1">
          <a:off x="11077575" y="9324975"/>
          <a:ext cx="152400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26</xdr:row>
      <xdr:rowOff>28575</xdr:rowOff>
    </xdr:from>
    <xdr:to>
      <xdr:col>5</xdr:col>
      <xdr:colOff>9525</xdr:colOff>
      <xdr:row>26</xdr:row>
      <xdr:rowOff>361950</xdr:rowOff>
    </xdr:to>
    <xdr:sp>
      <xdr:nvSpPr>
        <xdr:cNvPr id="5" name="Line 5"/>
        <xdr:cNvSpPr>
          <a:spLocks/>
        </xdr:cNvSpPr>
      </xdr:nvSpPr>
      <xdr:spPr>
        <a:xfrm>
          <a:off x="11096625" y="9734550"/>
          <a:ext cx="1524000" cy="333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4</xdr:col>
      <xdr:colOff>1524000</xdr:colOff>
      <xdr:row>26</xdr:row>
      <xdr:rowOff>361950</xdr:rowOff>
    </xdr:to>
    <xdr:sp>
      <xdr:nvSpPr>
        <xdr:cNvPr id="6" name="Line 6"/>
        <xdr:cNvSpPr>
          <a:spLocks/>
        </xdr:cNvSpPr>
      </xdr:nvSpPr>
      <xdr:spPr>
        <a:xfrm flipH="1">
          <a:off x="11077575" y="9705975"/>
          <a:ext cx="152400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45</xdr:row>
      <xdr:rowOff>28575</xdr:rowOff>
    </xdr:from>
    <xdr:to>
      <xdr:col>5</xdr:col>
      <xdr:colOff>9525</xdr:colOff>
      <xdr:row>45</xdr:row>
      <xdr:rowOff>361950</xdr:rowOff>
    </xdr:to>
    <xdr:sp>
      <xdr:nvSpPr>
        <xdr:cNvPr id="7" name="Line 7"/>
        <xdr:cNvSpPr>
          <a:spLocks/>
        </xdr:cNvSpPr>
      </xdr:nvSpPr>
      <xdr:spPr>
        <a:xfrm>
          <a:off x="11096625" y="16973550"/>
          <a:ext cx="1524000" cy="333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9525</xdr:rowOff>
    </xdr:from>
    <xdr:to>
      <xdr:col>4</xdr:col>
      <xdr:colOff>1524000</xdr:colOff>
      <xdr:row>45</xdr:row>
      <xdr:rowOff>371475</xdr:rowOff>
    </xdr:to>
    <xdr:sp>
      <xdr:nvSpPr>
        <xdr:cNvPr id="8" name="Line 8"/>
        <xdr:cNvSpPr>
          <a:spLocks/>
        </xdr:cNvSpPr>
      </xdr:nvSpPr>
      <xdr:spPr>
        <a:xfrm flipH="1">
          <a:off x="11077575" y="16954500"/>
          <a:ext cx="152400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55</xdr:row>
      <xdr:rowOff>28575</xdr:rowOff>
    </xdr:from>
    <xdr:to>
      <xdr:col>5</xdr:col>
      <xdr:colOff>9525</xdr:colOff>
      <xdr:row>55</xdr:row>
      <xdr:rowOff>361950</xdr:rowOff>
    </xdr:to>
    <xdr:sp>
      <xdr:nvSpPr>
        <xdr:cNvPr id="9" name="Line 9"/>
        <xdr:cNvSpPr>
          <a:spLocks/>
        </xdr:cNvSpPr>
      </xdr:nvSpPr>
      <xdr:spPr>
        <a:xfrm>
          <a:off x="11096625" y="20783550"/>
          <a:ext cx="1524000" cy="333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9525</xdr:rowOff>
    </xdr:from>
    <xdr:to>
      <xdr:col>4</xdr:col>
      <xdr:colOff>1524000</xdr:colOff>
      <xdr:row>55</xdr:row>
      <xdr:rowOff>371475</xdr:rowOff>
    </xdr:to>
    <xdr:sp>
      <xdr:nvSpPr>
        <xdr:cNvPr id="10" name="Line 10"/>
        <xdr:cNvSpPr>
          <a:spLocks/>
        </xdr:cNvSpPr>
      </xdr:nvSpPr>
      <xdr:spPr>
        <a:xfrm flipH="1">
          <a:off x="11077575" y="20764500"/>
          <a:ext cx="152400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5</xdr:col>
      <xdr:colOff>9525</xdr:colOff>
      <xdr:row>11</xdr:row>
      <xdr:rowOff>0</xdr:rowOff>
    </xdr:to>
    <xdr:sp>
      <xdr:nvSpPr>
        <xdr:cNvPr id="1" name="Line 3"/>
        <xdr:cNvSpPr>
          <a:spLocks/>
        </xdr:cNvSpPr>
      </xdr:nvSpPr>
      <xdr:spPr>
        <a:xfrm flipH="1" flipV="1">
          <a:off x="11020425" y="4400550"/>
          <a:ext cx="1743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2381250</xdr:colOff>
      <xdr:row>11</xdr:row>
      <xdr:rowOff>0</xdr:rowOff>
    </xdr:from>
    <xdr:to>
      <xdr:col>5</xdr:col>
      <xdr:colOff>0</xdr:colOff>
      <xdr:row>11</xdr:row>
      <xdr:rowOff>0</xdr:rowOff>
    </xdr:to>
    <xdr:sp>
      <xdr:nvSpPr>
        <xdr:cNvPr id="2" name="Line 4"/>
        <xdr:cNvSpPr>
          <a:spLocks/>
        </xdr:cNvSpPr>
      </xdr:nvSpPr>
      <xdr:spPr>
        <a:xfrm flipH="1">
          <a:off x="11010900" y="4400550"/>
          <a:ext cx="1743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5</xdr:col>
      <xdr:colOff>0</xdr:colOff>
      <xdr:row>26</xdr:row>
      <xdr:rowOff>381000</xdr:rowOff>
    </xdr:to>
    <xdr:sp>
      <xdr:nvSpPr>
        <xdr:cNvPr id="3" name="Line 5"/>
        <xdr:cNvSpPr>
          <a:spLocks/>
        </xdr:cNvSpPr>
      </xdr:nvSpPr>
      <xdr:spPr>
        <a:xfrm flipH="1">
          <a:off x="11020425" y="10401300"/>
          <a:ext cx="1733550"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5</xdr:col>
      <xdr:colOff>9525</xdr:colOff>
      <xdr:row>26</xdr:row>
      <xdr:rowOff>381000</xdr:rowOff>
    </xdr:to>
    <xdr:sp>
      <xdr:nvSpPr>
        <xdr:cNvPr id="4" name="Line 6"/>
        <xdr:cNvSpPr>
          <a:spLocks/>
        </xdr:cNvSpPr>
      </xdr:nvSpPr>
      <xdr:spPr>
        <a:xfrm>
          <a:off x="11020425" y="10401300"/>
          <a:ext cx="1743075"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5</xdr:col>
      <xdr:colOff>0</xdr:colOff>
      <xdr:row>33</xdr:row>
      <xdr:rowOff>0</xdr:rowOff>
    </xdr:to>
    <xdr:sp>
      <xdr:nvSpPr>
        <xdr:cNvPr id="5" name="Line 7"/>
        <xdr:cNvSpPr>
          <a:spLocks/>
        </xdr:cNvSpPr>
      </xdr:nvSpPr>
      <xdr:spPr>
        <a:xfrm flipH="1">
          <a:off x="11020425" y="12801600"/>
          <a:ext cx="1733550" cy="400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32</xdr:row>
      <xdr:rowOff>0</xdr:rowOff>
    </xdr:from>
    <xdr:to>
      <xdr:col>5</xdr:col>
      <xdr:colOff>9525</xdr:colOff>
      <xdr:row>33</xdr:row>
      <xdr:rowOff>0</xdr:rowOff>
    </xdr:to>
    <xdr:sp>
      <xdr:nvSpPr>
        <xdr:cNvPr id="6" name="Line 8"/>
        <xdr:cNvSpPr>
          <a:spLocks/>
        </xdr:cNvSpPr>
      </xdr:nvSpPr>
      <xdr:spPr>
        <a:xfrm>
          <a:off x="11029950" y="12801600"/>
          <a:ext cx="1733550" cy="400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xdr:row>
      <xdr:rowOff>9525</xdr:rowOff>
    </xdr:from>
    <xdr:to>
      <xdr:col>5</xdr:col>
      <xdr:colOff>0</xdr:colOff>
      <xdr:row>42</xdr:row>
      <xdr:rowOff>0</xdr:rowOff>
    </xdr:to>
    <xdr:sp>
      <xdr:nvSpPr>
        <xdr:cNvPr id="7" name="Line 9"/>
        <xdr:cNvSpPr>
          <a:spLocks/>
        </xdr:cNvSpPr>
      </xdr:nvSpPr>
      <xdr:spPr>
        <a:xfrm flipH="1">
          <a:off x="11020425" y="16411575"/>
          <a:ext cx="1733550"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41</xdr:row>
      <xdr:rowOff>9525</xdr:rowOff>
    </xdr:from>
    <xdr:to>
      <xdr:col>5</xdr:col>
      <xdr:colOff>9525</xdr:colOff>
      <xdr:row>42</xdr:row>
      <xdr:rowOff>0</xdr:rowOff>
    </xdr:to>
    <xdr:sp>
      <xdr:nvSpPr>
        <xdr:cNvPr id="8" name="Line 10"/>
        <xdr:cNvSpPr>
          <a:spLocks/>
        </xdr:cNvSpPr>
      </xdr:nvSpPr>
      <xdr:spPr>
        <a:xfrm>
          <a:off x="11029950" y="16411575"/>
          <a:ext cx="1733550"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2381250</xdr:colOff>
      <xdr:row>43</xdr:row>
      <xdr:rowOff>9525</xdr:rowOff>
    </xdr:from>
    <xdr:to>
      <xdr:col>5</xdr:col>
      <xdr:colOff>9525</xdr:colOff>
      <xdr:row>43</xdr:row>
      <xdr:rowOff>381000</xdr:rowOff>
    </xdr:to>
    <xdr:sp>
      <xdr:nvSpPr>
        <xdr:cNvPr id="9" name="Line 11"/>
        <xdr:cNvSpPr>
          <a:spLocks/>
        </xdr:cNvSpPr>
      </xdr:nvSpPr>
      <xdr:spPr>
        <a:xfrm flipH="1">
          <a:off x="11010900" y="17211675"/>
          <a:ext cx="175260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5</xdr:col>
      <xdr:colOff>19050</xdr:colOff>
      <xdr:row>43</xdr:row>
      <xdr:rowOff>381000</xdr:rowOff>
    </xdr:to>
    <xdr:sp>
      <xdr:nvSpPr>
        <xdr:cNvPr id="10" name="Line 12"/>
        <xdr:cNvSpPr>
          <a:spLocks/>
        </xdr:cNvSpPr>
      </xdr:nvSpPr>
      <xdr:spPr>
        <a:xfrm>
          <a:off x="11020425" y="17202150"/>
          <a:ext cx="1752600"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0</xdr:rowOff>
    </xdr:from>
    <xdr:to>
      <xdr:col>5</xdr:col>
      <xdr:colOff>9525</xdr:colOff>
      <xdr:row>23</xdr:row>
      <xdr:rowOff>381000</xdr:rowOff>
    </xdr:to>
    <xdr:sp>
      <xdr:nvSpPr>
        <xdr:cNvPr id="11" name="Line 49"/>
        <xdr:cNvSpPr>
          <a:spLocks/>
        </xdr:cNvSpPr>
      </xdr:nvSpPr>
      <xdr:spPr>
        <a:xfrm>
          <a:off x="11020425" y="9201150"/>
          <a:ext cx="1743075"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0</xdr:rowOff>
    </xdr:from>
    <xdr:to>
      <xdr:col>5</xdr:col>
      <xdr:colOff>0</xdr:colOff>
      <xdr:row>23</xdr:row>
      <xdr:rowOff>381000</xdr:rowOff>
    </xdr:to>
    <xdr:sp>
      <xdr:nvSpPr>
        <xdr:cNvPr id="12" name="Line 50"/>
        <xdr:cNvSpPr>
          <a:spLocks/>
        </xdr:cNvSpPr>
      </xdr:nvSpPr>
      <xdr:spPr>
        <a:xfrm flipH="1">
          <a:off x="11020425" y="9201150"/>
          <a:ext cx="1733550"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blIntroduction"/>
  <dimension ref="A2:H142"/>
  <sheetViews>
    <sheetView zoomScaleSheetLayoutView="50" workbookViewId="0" topLeftCell="A1">
      <selection activeCell="A119" sqref="A119:D119"/>
    </sheetView>
  </sheetViews>
  <sheetFormatPr defaultColWidth="9.140625" defaultRowHeight="12.75"/>
  <cols>
    <col min="1" max="3" width="11.421875" style="0" customWidth="1"/>
    <col min="4" max="4" width="12.00390625" style="0" customWidth="1"/>
    <col min="5" max="6" width="11.421875" style="0" customWidth="1"/>
    <col min="7" max="7" width="46.7109375" style="0" customWidth="1"/>
    <col min="8" max="8" width="11.421875" style="0" customWidth="1"/>
    <col min="9" max="9" width="15.7109375" style="0" customWidth="1"/>
    <col min="10" max="16384" width="11.421875" style="0" customWidth="1"/>
  </cols>
  <sheetData>
    <row r="1" s="74" customFormat="1" ht="15"/>
    <row r="2" s="74" customFormat="1" ht="15">
      <c r="A2" s="73"/>
    </row>
    <row r="3" s="74" customFormat="1" ht="15">
      <c r="A3" s="73"/>
    </row>
    <row r="4" s="74" customFormat="1" ht="15">
      <c r="A4" s="73"/>
    </row>
    <row r="5" s="74" customFormat="1" ht="15">
      <c r="A5" s="73"/>
    </row>
    <row r="6" s="74" customFormat="1" ht="15">
      <c r="A6" s="73"/>
    </row>
    <row r="7" s="74" customFormat="1" ht="15"/>
    <row r="8" spans="1:7" s="151" customFormat="1" ht="18">
      <c r="A8" s="264" t="s">
        <v>243</v>
      </c>
      <c r="B8" s="264"/>
      <c r="C8" s="264"/>
      <c r="D8" s="264"/>
      <c r="E8" s="264"/>
      <c r="F8" s="264"/>
      <c r="G8" s="264"/>
    </row>
    <row r="9" s="74" customFormat="1" ht="15"/>
    <row r="10" s="74" customFormat="1" ht="15"/>
    <row r="11" s="74" customFormat="1" ht="15.75">
      <c r="A11" s="150" t="s">
        <v>241</v>
      </c>
    </row>
    <row r="12" s="74" customFormat="1" ht="7.5" customHeight="1"/>
    <row r="13" spans="1:7" s="74" customFormat="1" ht="15">
      <c r="A13" s="271" t="s">
        <v>244</v>
      </c>
      <c r="B13" s="271"/>
      <c r="C13" s="271"/>
      <c r="D13" s="271"/>
      <c r="E13" s="271"/>
      <c r="F13" s="271"/>
      <c r="G13" s="271"/>
    </row>
    <row r="14" spans="1:7" s="74" customFormat="1" ht="15">
      <c r="A14" s="271" t="s">
        <v>349</v>
      </c>
      <c r="B14" s="271"/>
      <c r="C14" s="271"/>
      <c r="D14" s="271"/>
      <c r="E14" s="271"/>
      <c r="F14" s="271"/>
      <c r="G14" s="271"/>
    </row>
    <row r="15" spans="1:7" s="74" customFormat="1" ht="15">
      <c r="A15" s="271"/>
      <c r="B15" s="271"/>
      <c r="C15" s="271"/>
      <c r="D15" s="271"/>
      <c r="E15" s="271"/>
      <c r="F15" s="271"/>
      <c r="G15" s="271"/>
    </row>
    <row r="16" spans="1:7" s="74" customFormat="1" ht="15">
      <c r="A16" s="271" t="s">
        <v>236</v>
      </c>
      <c r="B16" s="271"/>
      <c r="C16" s="271"/>
      <c r="D16" s="271"/>
      <c r="E16" s="271"/>
      <c r="F16" s="271"/>
      <c r="G16" s="271"/>
    </row>
    <row r="17" spans="1:7" s="74" customFormat="1" ht="15">
      <c r="A17" s="271" t="s">
        <v>367</v>
      </c>
      <c r="B17" s="271"/>
      <c r="C17" s="271"/>
      <c r="D17" s="271"/>
      <c r="E17" s="271"/>
      <c r="F17" s="271"/>
      <c r="G17" s="271"/>
    </row>
    <row r="18" spans="1:7" s="74" customFormat="1" ht="15">
      <c r="A18" s="271" t="s">
        <v>267</v>
      </c>
      <c r="B18" s="271"/>
      <c r="C18" s="271"/>
      <c r="D18" s="271"/>
      <c r="E18" s="271"/>
      <c r="F18" s="271"/>
      <c r="G18" s="271"/>
    </row>
    <row r="19" spans="1:7" s="74" customFormat="1" ht="15">
      <c r="A19" s="271" t="s">
        <v>268</v>
      </c>
      <c r="B19" s="271"/>
      <c r="C19" s="271"/>
      <c r="D19" s="271"/>
      <c r="E19" s="271"/>
      <c r="F19" s="271"/>
      <c r="G19" s="271"/>
    </row>
    <row r="20" spans="1:7" s="74" customFormat="1" ht="15">
      <c r="A20" s="271" t="s">
        <v>269</v>
      </c>
      <c r="B20" s="271"/>
      <c r="C20" s="271"/>
      <c r="D20" s="271"/>
      <c r="E20" s="271"/>
      <c r="F20" s="271"/>
      <c r="G20" s="271"/>
    </row>
    <row r="21" spans="1:7" s="74" customFormat="1" ht="15">
      <c r="A21" s="271" t="s">
        <v>242</v>
      </c>
      <c r="B21" s="271"/>
      <c r="C21" s="271"/>
      <c r="D21" s="271"/>
      <c r="E21" s="271"/>
      <c r="F21" s="271"/>
      <c r="G21" s="271"/>
    </row>
    <row r="22" spans="1:7" s="74" customFormat="1" ht="15">
      <c r="A22" s="271" t="s">
        <v>270</v>
      </c>
      <c r="B22" s="271"/>
      <c r="C22" s="271"/>
      <c r="D22" s="271"/>
      <c r="E22" s="271"/>
      <c r="F22" s="271"/>
      <c r="G22" s="271"/>
    </row>
    <row r="23" spans="1:7" s="74" customFormat="1" ht="15">
      <c r="A23" s="271" t="s">
        <v>245</v>
      </c>
      <c r="B23" s="271"/>
      <c r="C23" s="271"/>
      <c r="D23" s="271"/>
      <c r="E23" s="271"/>
      <c r="F23" s="271"/>
      <c r="G23" s="271"/>
    </row>
    <row r="24" spans="1:7" s="74" customFormat="1" ht="15">
      <c r="A24" s="271" t="s">
        <v>237</v>
      </c>
      <c r="B24" s="271"/>
      <c r="C24" s="271"/>
      <c r="D24" s="271"/>
      <c r="E24" s="271"/>
      <c r="F24" s="271"/>
      <c r="G24" s="271"/>
    </row>
    <row r="25" spans="1:7" s="74" customFormat="1" ht="15">
      <c r="A25" s="271" t="s">
        <v>271</v>
      </c>
      <c r="B25" s="271"/>
      <c r="C25" s="271"/>
      <c r="D25" s="271"/>
      <c r="E25" s="271"/>
      <c r="F25" s="271"/>
      <c r="G25" s="271"/>
    </row>
    <row r="26" spans="1:7" s="74" customFormat="1" ht="15">
      <c r="A26" s="271" t="s">
        <v>341</v>
      </c>
      <c r="B26" s="271"/>
      <c r="C26" s="271"/>
      <c r="D26" s="271"/>
      <c r="E26" s="271"/>
      <c r="F26" s="271"/>
      <c r="G26" s="271"/>
    </row>
    <row r="27" spans="1:7" s="74" customFormat="1" ht="15">
      <c r="A27" s="271" t="s">
        <v>272</v>
      </c>
      <c r="B27" s="271"/>
      <c r="C27" s="271"/>
      <c r="D27" s="271"/>
      <c r="E27" s="271"/>
      <c r="F27" s="271"/>
      <c r="G27" s="271"/>
    </row>
    <row r="28" spans="1:7" s="74" customFormat="1" ht="15">
      <c r="A28" s="271" t="s">
        <v>273</v>
      </c>
      <c r="B28" s="271"/>
      <c r="C28" s="271"/>
      <c r="D28" s="271"/>
      <c r="E28" s="271"/>
      <c r="F28" s="271"/>
      <c r="G28" s="271"/>
    </row>
    <row r="29" spans="1:7" s="74" customFormat="1" ht="15">
      <c r="A29" s="271"/>
      <c r="B29" s="271"/>
      <c r="C29" s="271"/>
      <c r="D29" s="271"/>
      <c r="E29" s="271"/>
      <c r="F29" s="271"/>
      <c r="G29" s="271"/>
    </row>
    <row r="30" spans="1:7" s="74" customFormat="1" ht="15">
      <c r="A30" s="271" t="s">
        <v>274</v>
      </c>
      <c r="B30" s="271"/>
      <c r="C30" s="271"/>
      <c r="D30" s="271"/>
      <c r="E30" s="271"/>
      <c r="F30" s="271"/>
      <c r="G30" s="271"/>
    </row>
    <row r="31" spans="1:7" s="74" customFormat="1" ht="15">
      <c r="A31" s="271" t="s">
        <v>275</v>
      </c>
      <c r="B31" s="271"/>
      <c r="C31" s="271"/>
      <c r="D31" s="271"/>
      <c r="E31" s="271"/>
      <c r="F31" s="271"/>
      <c r="G31" s="271"/>
    </row>
    <row r="32" spans="1:7" s="74" customFormat="1" ht="15">
      <c r="A32" s="271" t="s">
        <v>238</v>
      </c>
      <c r="B32" s="271"/>
      <c r="C32" s="271"/>
      <c r="D32" s="271"/>
      <c r="E32" s="271"/>
      <c r="F32" s="271"/>
      <c r="G32" s="271"/>
    </row>
    <row r="33" spans="1:7" s="74" customFormat="1" ht="15">
      <c r="A33" s="271" t="s">
        <v>276</v>
      </c>
      <c r="B33" s="271"/>
      <c r="C33" s="271"/>
      <c r="D33" s="271"/>
      <c r="E33" s="271"/>
      <c r="F33" s="271"/>
      <c r="G33" s="271"/>
    </row>
    <row r="34" spans="1:7" s="74" customFormat="1" ht="15">
      <c r="A34" s="271" t="s">
        <v>277</v>
      </c>
      <c r="B34" s="271"/>
      <c r="C34" s="271"/>
      <c r="D34" s="271"/>
      <c r="E34" s="271"/>
      <c r="F34" s="271"/>
      <c r="G34" s="271"/>
    </row>
    <row r="35" spans="1:7" s="74" customFormat="1" ht="15">
      <c r="A35" s="271" t="s">
        <v>278</v>
      </c>
      <c r="B35" s="271"/>
      <c r="C35" s="271"/>
      <c r="D35" s="271"/>
      <c r="E35" s="271"/>
      <c r="F35" s="271"/>
      <c r="G35" s="271"/>
    </row>
    <row r="36" spans="1:7" s="74" customFormat="1" ht="15">
      <c r="A36" s="271" t="s">
        <v>279</v>
      </c>
      <c r="B36" s="271"/>
      <c r="C36" s="271"/>
      <c r="D36" s="271"/>
      <c r="E36" s="271"/>
      <c r="F36" s="271"/>
      <c r="G36" s="271"/>
    </row>
    <row r="37" spans="1:7" s="74" customFormat="1" ht="15">
      <c r="A37" s="271"/>
      <c r="B37" s="271"/>
      <c r="C37" s="271"/>
      <c r="D37" s="271"/>
      <c r="E37" s="271"/>
      <c r="F37" s="271"/>
      <c r="G37" s="271"/>
    </row>
    <row r="38" spans="1:7" s="149" customFormat="1" ht="15">
      <c r="A38" s="271" t="s">
        <v>253</v>
      </c>
      <c r="B38" s="271"/>
      <c r="C38" s="271"/>
      <c r="D38" s="271"/>
      <c r="E38" s="271"/>
      <c r="F38" s="271"/>
      <c r="G38" s="271"/>
    </row>
    <row r="39" spans="1:7" s="74" customFormat="1" ht="15">
      <c r="A39" s="271" t="s">
        <v>254</v>
      </c>
      <c r="B39" s="271"/>
      <c r="C39" s="271"/>
      <c r="D39" s="271"/>
      <c r="E39" s="271"/>
      <c r="F39" s="271"/>
      <c r="G39" s="271"/>
    </row>
    <row r="40" spans="1:7" s="74" customFormat="1" ht="15.75">
      <c r="A40" s="271" t="s">
        <v>307</v>
      </c>
      <c r="B40" s="271"/>
      <c r="C40" s="271"/>
      <c r="D40" s="271"/>
      <c r="E40" s="271"/>
      <c r="F40" s="271"/>
      <c r="G40" s="271"/>
    </row>
    <row r="41" spans="1:7" s="74" customFormat="1" ht="15">
      <c r="A41" s="271" t="s">
        <v>263</v>
      </c>
      <c r="B41" s="271"/>
      <c r="C41" s="271"/>
      <c r="D41" s="271"/>
      <c r="E41" s="271"/>
      <c r="F41" s="271"/>
      <c r="G41" s="271"/>
    </row>
    <row r="42" s="74" customFormat="1" ht="15"/>
    <row r="43" s="74" customFormat="1" ht="15"/>
    <row r="44" s="74" customFormat="1" ht="15.75">
      <c r="A44" s="150" t="s">
        <v>239</v>
      </c>
    </row>
    <row r="45" s="74" customFormat="1" ht="9" customHeight="1"/>
    <row r="46" spans="1:7" s="74" customFormat="1" ht="15">
      <c r="A46" s="271" t="s">
        <v>342</v>
      </c>
      <c r="B46" s="271"/>
      <c r="C46" s="271"/>
      <c r="D46" s="271"/>
      <c r="E46" s="271"/>
      <c r="F46" s="271"/>
      <c r="G46" s="271"/>
    </row>
    <row r="47" spans="1:7" s="74" customFormat="1" ht="15">
      <c r="A47" s="271" t="s">
        <v>343</v>
      </c>
      <c r="B47" s="271"/>
      <c r="C47" s="271"/>
      <c r="D47" s="271"/>
      <c r="E47" s="271"/>
      <c r="F47" s="271"/>
      <c r="G47" s="271"/>
    </row>
    <row r="48" spans="1:7" s="74" customFormat="1" ht="18">
      <c r="A48" s="277" t="s">
        <v>321</v>
      </c>
      <c r="B48" s="277"/>
      <c r="C48" s="277"/>
      <c r="D48" s="277"/>
      <c r="E48" s="277"/>
      <c r="F48" s="277"/>
      <c r="G48" s="277"/>
    </row>
    <row r="49" spans="1:7" s="74" customFormat="1" ht="15">
      <c r="A49" s="271" t="s">
        <v>322</v>
      </c>
      <c r="B49" s="277"/>
      <c r="C49" s="277"/>
      <c r="D49" s="277"/>
      <c r="E49" s="277"/>
      <c r="F49" s="277"/>
      <c r="G49" s="277"/>
    </row>
    <row r="50" spans="1:7" s="74" customFormat="1" ht="15">
      <c r="A50" s="271" t="s">
        <v>317</v>
      </c>
      <c r="B50" s="271"/>
      <c r="C50" s="271"/>
      <c r="D50" s="271"/>
      <c r="E50" s="271"/>
      <c r="F50" s="271"/>
      <c r="G50" s="271"/>
    </row>
    <row r="51" spans="1:7" s="74" customFormat="1" ht="15.75">
      <c r="A51" s="271" t="s">
        <v>312</v>
      </c>
      <c r="B51" s="271"/>
      <c r="C51" s="271"/>
      <c r="D51" s="271"/>
      <c r="E51" s="271"/>
      <c r="F51" s="271"/>
      <c r="G51" s="271"/>
    </row>
    <row r="52" spans="1:7" s="74" customFormat="1" ht="15">
      <c r="A52" s="271" t="s">
        <v>344</v>
      </c>
      <c r="B52" s="271"/>
      <c r="C52" s="271"/>
      <c r="D52" s="271"/>
      <c r="E52" s="271"/>
      <c r="F52" s="271"/>
      <c r="G52" s="271"/>
    </row>
    <row r="53" spans="1:7" s="74" customFormat="1" ht="15">
      <c r="A53" s="271" t="s">
        <v>368</v>
      </c>
      <c r="B53" s="271"/>
      <c r="C53" s="271"/>
      <c r="D53" s="271"/>
      <c r="E53" s="271"/>
      <c r="F53" s="271"/>
      <c r="G53" s="271"/>
    </row>
    <row r="54" spans="1:7" s="74" customFormat="1" ht="15">
      <c r="A54" s="271" t="s">
        <v>313</v>
      </c>
      <c r="B54" s="271"/>
      <c r="C54" s="271"/>
      <c r="D54" s="271"/>
      <c r="E54" s="271"/>
      <c r="F54" s="271"/>
      <c r="G54" s="271"/>
    </row>
    <row r="55" spans="1:7" s="74" customFormat="1" ht="15.75">
      <c r="A55" s="271" t="s">
        <v>318</v>
      </c>
      <c r="B55" s="271"/>
      <c r="C55" s="271"/>
      <c r="D55" s="271"/>
      <c r="E55" s="271"/>
      <c r="F55" s="271"/>
      <c r="G55" s="271"/>
    </row>
    <row r="56" spans="1:7" s="74" customFormat="1" ht="15">
      <c r="A56" s="271" t="s">
        <v>350</v>
      </c>
      <c r="B56" s="271"/>
      <c r="C56" s="271"/>
      <c r="D56" s="271"/>
      <c r="E56" s="271"/>
      <c r="F56" s="271"/>
      <c r="G56" s="271"/>
    </row>
    <row r="57" spans="1:7" s="203" customFormat="1" ht="15.75">
      <c r="A57" s="271" t="s">
        <v>340</v>
      </c>
      <c r="B57" s="271"/>
      <c r="C57" s="271"/>
      <c r="D57" s="271"/>
      <c r="E57" s="271"/>
      <c r="F57" s="271"/>
      <c r="G57" s="271"/>
    </row>
    <row r="58" spans="1:7" s="203" customFormat="1" ht="15.75">
      <c r="A58" s="271" t="s">
        <v>345</v>
      </c>
      <c r="B58" s="271"/>
      <c r="C58" s="271"/>
      <c r="D58" s="271"/>
      <c r="E58" s="271"/>
      <c r="F58" s="271"/>
      <c r="G58" s="271"/>
    </row>
    <row r="59" spans="1:7" s="203" customFormat="1" ht="15.75">
      <c r="A59" s="271" t="s">
        <v>369</v>
      </c>
      <c r="B59" s="271"/>
      <c r="C59" s="271"/>
      <c r="D59" s="271"/>
      <c r="E59" s="271"/>
      <c r="F59" s="271"/>
      <c r="G59" s="271"/>
    </row>
    <row r="60" spans="1:7" s="203" customFormat="1" ht="15.75">
      <c r="A60" s="271" t="s">
        <v>370</v>
      </c>
      <c r="B60" s="271"/>
      <c r="C60" s="271"/>
      <c r="D60" s="271"/>
      <c r="E60" s="271"/>
      <c r="F60" s="271"/>
      <c r="G60" s="271"/>
    </row>
    <row r="61" spans="5:6" s="74" customFormat="1" ht="15">
      <c r="E61" s="202"/>
      <c r="F61" s="202"/>
    </row>
    <row r="62" s="74" customFormat="1" ht="15.75">
      <c r="A62" s="150" t="s">
        <v>323</v>
      </c>
    </row>
    <row r="63" s="74" customFormat="1" ht="6.75" customHeight="1"/>
    <row r="64" spans="1:7" s="74" customFormat="1" ht="15">
      <c r="A64" s="271" t="s">
        <v>316</v>
      </c>
      <c r="B64" s="271"/>
      <c r="C64" s="271"/>
      <c r="D64" s="271"/>
      <c r="E64" s="271"/>
      <c r="F64" s="271"/>
      <c r="G64" s="271"/>
    </row>
    <row r="65" spans="1:7" s="74" customFormat="1" ht="15">
      <c r="A65" s="271" t="s">
        <v>280</v>
      </c>
      <c r="B65" s="271"/>
      <c r="C65" s="271"/>
      <c r="D65" s="271"/>
      <c r="E65" s="271"/>
      <c r="F65" s="271"/>
      <c r="G65" s="271"/>
    </row>
    <row r="66" spans="1:7" s="74" customFormat="1" ht="15">
      <c r="A66" s="271" t="s">
        <v>324</v>
      </c>
      <c r="B66" s="271"/>
      <c r="C66" s="271"/>
      <c r="D66" s="271"/>
      <c r="E66" s="271"/>
      <c r="F66" s="271"/>
      <c r="G66" s="271"/>
    </row>
    <row r="67" spans="1:7" s="74" customFormat="1" ht="15.75">
      <c r="A67" s="271" t="s">
        <v>314</v>
      </c>
      <c r="B67" s="271"/>
      <c r="C67" s="271"/>
      <c r="D67" s="271"/>
      <c r="E67" s="271"/>
      <c r="F67" s="271"/>
      <c r="G67" s="271"/>
    </row>
    <row r="68" spans="1:7" s="74" customFormat="1" ht="15">
      <c r="A68" s="271" t="s">
        <v>337</v>
      </c>
      <c r="B68" s="271"/>
      <c r="C68" s="271"/>
      <c r="D68" s="271"/>
      <c r="E68" s="271"/>
      <c r="F68" s="271"/>
      <c r="G68" s="271"/>
    </row>
    <row r="69" spans="1:7" s="74" customFormat="1" ht="15">
      <c r="A69" s="271" t="s">
        <v>334</v>
      </c>
      <c r="B69" s="271"/>
      <c r="C69" s="271"/>
      <c r="D69" s="271"/>
      <c r="E69" s="271"/>
      <c r="F69" s="271"/>
      <c r="G69" s="271"/>
    </row>
    <row r="70" spans="1:7" s="74" customFormat="1" ht="15">
      <c r="A70" s="271" t="s">
        <v>335</v>
      </c>
      <c r="B70" s="271"/>
      <c r="C70" s="271"/>
      <c r="D70" s="271"/>
      <c r="E70" s="271"/>
      <c r="F70" s="271"/>
      <c r="G70" s="271"/>
    </row>
    <row r="71" s="271" customFormat="1" ht="15">
      <c r="A71" s="271" t="s">
        <v>315</v>
      </c>
    </row>
    <row r="72" s="74" customFormat="1" ht="15">
      <c r="A72" s="152"/>
    </row>
    <row r="73" spans="1:7" s="74" customFormat="1" ht="15.75">
      <c r="A73" s="272" t="s">
        <v>262</v>
      </c>
      <c r="B73" s="272"/>
      <c r="C73" s="272"/>
      <c r="D73" s="272"/>
      <c r="E73" s="272"/>
      <c r="F73" s="272"/>
      <c r="G73" s="272"/>
    </row>
    <row r="74" s="74" customFormat="1" ht="6.75" customHeight="1"/>
    <row r="75" spans="1:7" s="74" customFormat="1" ht="15">
      <c r="A75" s="271" t="s">
        <v>260</v>
      </c>
      <c r="B75" s="271"/>
      <c r="C75" s="271"/>
      <c r="D75" s="271"/>
      <c r="E75" s="271"/>
      <c r="F75" s="271"/>
      <c r="G75" s="271"/>
    </row>
    <row r="76" spans="1:7" s="74" customFormat="1" ht="15">
      <c r="A76" s="271" t="s">
        <v>319</v>
      </c>
      <c r="B76" s="271"/>
      <c r="C76" s="271"/>
      <c r="D76" s="271"/>
      <c r="E76" s="271"/>
      <c r="F76" s="271"/>
      <c r="G76" s="271"/>
    </row>
    <row r="77" spans="1:7" s="74" customFormat="1" ht="15">
      <c r="A77" s="271" t="s">
        <v>281</v>
      </c>
      <c r="B77" s="271"/>
      <c r="C77" s="271"/>
      <c r="D77" s="271"/>
      <c r="E77" s="271"/>
      <c r="F77" s="271"/>
      <c r="G77" s="271"/>
    </row>
    <row r="78" spans="1:7" s="74" customFormat="1" ht="15">
      <c r="A78" s="271" t="s">
        <v>261</v>
      </c>
      <c r="B78" s="271"/>
      <c r="C78" s="271"/>
      <c r="D78" s="271"/>
      <c r="E78" s="271"/>
      <c r="F78" s="271"/>
      <c r="G78" s="271"/>
    </row>
    <row r="79" spans="1:7" s="74" customFormat="1" ht="15">
      <c r="A79" s="271" t="s">
        <v>336</v>
      </c>
      <c r="B79" s="271"/>
      <c r="C79" s="271"/>
      <c r="D79" s="271"/>
      <c r="E79" s="271"/>
      <c r="F79" s="271"/>
      <c r="G79" s="271"/>
    </row>
    <row r="80" spans="1:7" s="149" customFormat="1" ht="15">
      <c r="A80" s="271" t="s">
        <v>371</v>
      </c>
      <c r="B80" s="271"/>
      <c r="C80" s="271"/>
      <c r="D80" s="271"/>
      <c r="E80" s="271"/>
      <c r="F80" s="271"/>
      <c r="G80" s="271"/>
    </row>
    <row r="81" spans="1:7" s="74" customFormat="1" ht="15">
      <c r="A81" s="271" t="s">
        <v>372</v>
      </c>
      <c r="B81" s="271"/>
      <c r="C81" s="271"/>
      <c r="D81" s="271"/>
      <c r="E81" s="271"/>
      <c r="F81" s="271"/>
      <c r="G81" s="271"/>
    </row>
    <row r="82" spans="1:7" s="74" customFormat="1" ht="15.75">
      <c r="A82" s="271" t="s">
        <v>346</v>
      </c>
      <c r="B82" s="271"/>
      <c r="C82" s="271"/>
      <c r="D82" s="271"/>
      <c r="E82" s="271"/>
      <c r="F82" s="271"/>
      <c r="G82" s="271"/>
    </row>
    <row r="83" spans="1:7" s="74" customFormat="1" ht="15">
      <c r="A83" s="271" t="s">
        <v>347</v>
      </c>
      <c r="B83" s="271"/>
      <c r="C83" s="271"/>
      <c r="D83" s="271"/>
      <c r="E83" s="271"/>
      <c r="F83" s="271"/>
      <c r="G83" s="271"/>
    </row>
    <row r="84" s="271" customFormat="1" ht="15">
      <c r="A84" s="271" t="s">
        <v>348</v>
      </c>
    </row>
    <row r="85" s="74" customFormat="1" ht="15"/>
    <row r="86" spans="1:7" s="74" customFormat="1" ht="15.75">
      <c r="A86" s="272" t="s">
        <v>240</v>
      </c>
      <c r="B86" s="272"/>
      <c r="C86" s="272"/>
      <c r="D86" s="272"/>
      <c r="E86" s="272"/>
      <c r="F86" s="272"/>
      <c r="G86" s="272"/>
    </row>
    <row r="87" spans="1:7" s="74" customFormat="1" ht="5.25" customHeight="1">
      <c r="A87" s="270"/>
      <c r="B87" s="270"/>
      <c r="C87" s="270"/>
      <c r="D87" s="270"/>
      <c r="E87" s="270"/>
      <c r="F87" s="270"/>
      <c r="G87" s="270"/>
    </row>
    <row r="88" spans="1:7" s="74" customFormat="1" ht="15">
      <c r="A88" s="271" t="s">
        <v>373</v>
      </c>
      <c r="B88" s="271"/>
      <c r="C88" s="271"/>
      <c r="D88" s="271"/>
      <c r="E88" s="271"/>
      <c r="F88" s="271"/>
      <c r="G88" s="271"/>
    </row>
    <row r="89" spans="1:7" s="74" customFormat="1" ht="15">
      <c r="A89" s="271" t="s">
        <v>351</v>
      </c>
      <c r="B89" s="271"/>
      <c r="C89" s="271"/>
      <c r="D89" s="271"/>
      <c r="E89" s="271"/>
      <c r="F89" s="271"/>
      <c r="G89" s="271"/>
    </row>
    <row r="90" spans="1:7" s="74" customFormat="1" ht="15">
      <c r="A90" s="271" t="s">
        <v>352</v>
      </c>
      <c r="B90" s="271"/>
      <c r="C90" s="271"/>
      <c r="D90" s="271"/>
      <c r="E90" s="271"/>
      <c r="F90" s="271"/>
      <c r="G90" s="271"/>
    </row>
    <row r="91" spans="1:7" s="74" customFormat="1" ht="15">
      <c r="A91" s="271" t="s">
        <v>353</v>
      </c>
      <c r="B91" s="271"/>
      <c r="C91" s="271"/>
      <c r="D91" s="271"/>
      <c r="E91" s="271"/>
      <c r="F91" s="271"/>
      <c r="G91" s="271"/>
    </row>
    <row r="92" spans="1:7" s="74" customFormat="1" ht="15">
      <c r="A92" s="271" t="s">
        <v>358</v>
      </c>
      <c r="B92" s="271"/>
      <c r="C92" s="271"/>
      <c r="D92" s="271"/>
      <c r="E92" s="271"/>
      <c r="F92" s="271"/>
      <c r="G92" s="271"/>
    </row>
    <row r="93" spans="1:7" s="74" customFormat="1" ht="15">
      <c r="A93" s="271" t="s">
        <v>354</v>
      </c>
      <c r="B93" s="271"/>
      <c r="C93" s="271"/>
      <c r="D93" s="271"/>
      <c r="E93" s="271"/>
      <c r="F93" s="271"/>
      <c r="G93" s="271"/>
    </row>
    <row r="94" spans="1:7" s="74" customFormat="1" ht="15.75">
      <c r="A94" s="277" t="s">
        <v>355</v>
      </c>
      <c r="B94" s="271"/>
      <c r="C94" s="271"/>
      <c r="D94" s="271"/>
      <c r="E94" s="271"/>
      <c r="F94" s="271"/>
      <c r="G94" s="271"/>
    </row>
    <row r="95" spans="1:7" s="74" customFormat="1" ht="15">
      <c r="A95" s="271" t="s">
        <v>310</v>
      </c>
      <c r="B95" s="271"/>
      <c r="C95" s="271"/>
      <c r="D95" s="271"/>
      <c r="E95" s="271"/>
      <c r="F95" s="271"/>
      <c r="G95" s="271"/>
    </row>
    <row r="96" s="74" customFormat="1" ht="15"/>
    <row r="97" s="74" customFormat="1" ht="15.75">
      <c r="A97" s="150" t="s">
        <v>246</v>
      </c>
    </row>
    <row r="98" spans="1:7" s="74" customFormat="1" ht="4.5" customHeight="1">
      <c r="A98" s="271"/>
      <c r="B98" s="271"/>
      <c r="C98" s="271"/>
      <c r="D98" s="271"/>
      <c r="E98" s="271"/>
      <c r="F98" s="271"/>
      <c r="G98" s="271"/>
    </row>
    <row r="99" spans="1:7" s="74" customFormat="1" ht="15">
      <c r="A99" s="271" t="s">
        <v>320</v>
      </c>
      <c r="B99" s="271"/>
      <c r="C99" s="271"/>
      <c r="D99" s="271"/>
      <c r="E99" s="271"/>
      <c r="F99" s="271"/>
      <c r="G99" s="271"/>
    </row>
    <row r="100" spans="1:7" s="74" customFormat="1" ht="15">
      <c r="A100" s="271" t="s">
        <v>338</v>
      </c>
      <c r="B100" s="271"/>
      <c r="C100" s="271"/>
      <c r="D100" s="271"/>
      <c r="E100" s="271"/>
      <c r="F100" s="271"/>
      <c r="G100" s="271"/>
    </row>
    <row r="101" spans="1:7" s="74" customFormat="1" ht="15">
      <c r="A101" s="271" t="s">
        <v>309</v>
      </c>
      <c r="B101" s="275"/>
      <c r="C101" s="275"/>
      <c r="D101" s="275"/>
      <c r="E101" s="275"/>
      <c r="F101" s="275"/>
      <c r="G101" s="275"/>
    </row>
    <row r="102" spans="1:7" s="74" customFormat="1" ht="15">
      <c r="A102" s="271" t="s">
        <v>339</v>
      </c>
      <c r="B102" s="275"/>
      <c r="C102" s="275"/>
      <c r="D102" s="275"/>
      <c r="E102" s="275"/>
      <c r="F102" s="275"/>
      <c r="G102" s="275"/>
    </row>
    <row r="103" spans="1:7" s="74" customFormat="1" ht="15">
      <c r="A103" s="149" t="s">
        <v>374</v>
      </c>
      <c r="B103" s="204"/>
      <c r="C103" s="204"/>
      <c r="D103" s="204"/>
      <c r="E103" s="204"/>
      <c r="F103" s="204"/>
      <c r="G103" s="204"/>
    </row>
    <row r="104" spans="1:7" s="74" customFormat="1" ht="15">
      <c r="A104" s="149"/>
      <c r="B104" s="149"/>
      <c r="C104" s="149"/>
      <c r="D104" s="149"/>
      <c r="E104" s="149"/>
      <c r="F104" s="149"/>
      <c r="G104" s="149"/>
    </row>
    <row r="105" spans="1:7" s="74" customFormat="1" ht="15">
      <c r="A105" s="263"/>
      <c r="B105" s="263"/>
      <c r="C105" s="263"/>
      <c r="D105" s="263"/>
      <c r="E105" s="263"/>
      <c r="F105" s="263"/>
      <c r="G105" s="263"/>
    </row>
    <row r="106" spans="1:7" s="74" customFormat="1" ht="15.75">
      <c r="A106" s="272" t="s">
        <v>282</v>
      </c>
      <c r="B106" s="272"/>
      <c r="C106" s="272"/>
      <c r="D106" s="272"/>
      <c r="E106" s="272"/>
      <c r="F106" s="272"/>
      <c r="G106" s="272"/>
    </row>
    <row r="107" spans="1:7" ht="15">
      <c r="A107" s="271"/>
      <c r="B107" s="271"/>
      <c r="C107" s="271"/>
      <c r="D107" s="271"/>
      <c r="E107" s="271"/>
      <c r="F107" s="271"/>
      <c r="G107" s="271"/>
    </row>
    <row r="108" spans="1:8" ht="15">
      <c r="A108" s="271" t="s">
        <v>283</v>
      </c>
      <c r="B108" s="271"/>
      <c r="C108" s="271"/>
      <c r="D108" s="271"/>
      <c r="E108" s="271"/>
      <c r="F108" s="271"/>
      <c r="G108" s="271"/>
      <c r="H108" s="271"/>
    </row>
    <row r="109" spans="1:8" ht="15.75">
      <c r="A109" s="271" t="s">
        <v>308</v>
      </c>
      <c r="B109" s="271"/>
      <c r="C109" s="271"/>
      <c r="D109" s="271"/>
      <c r="E109" s="271"/>
      <c r="F109" s="271"/>
      <c r="G109" s="271"/>
      <c r="H109" s="149"/>
    </row>
    <row r="110" spans="1:8" ht="15">
      <c r="A110" s="271" t="s">
        <v>284</v>
      </c>
      <c r="B110" s="271"/>
      <c r="C110" s="271"/>
      <c r="D110" s="271"/>
      <c r="E110" s="271"/>
      <c r="F110" s="271"/>
      <c r="G110" s="271"/>
      <c r="H110" s="149"/>
    </row>
    <row r="112" spans="1:4" ht="15.75">
      <c r="A112" s="273" t="s">
        <v>285</v>
      </c>
      <c r="B112" s="273"/>
      <c r="C112" s="273"/>
      <c r="D112" s="273"/>
    </row>
    <row r="113" spans="1:4" ht="15.75">
      <c r="A113" s="273" t="s">
        <v>286</v>
      </c>
      <c r="B113" s="273"/>
      <c r="C113" s="273"/>
      <c r="D113" s="273"/>
    </row>
    <row r="114" spans="1:4" ht="15.75">
      <c r="A114" s="276" t="s">
        <v>287</v>
      </c>
      <c r="B114" s="276"/>
      <c r="C114" s="276"/>
      <c r="D114" s="276"/>
    </row>
    <row r="115" spans="1:4" ht="15.75">
      <c r="A115" s="276" t="s">
        <v>288</v>
      </c>
      <c r="B115" s="276"/>
      <c r="C115" s="276"/>
      <c r="D115" s="276"/>
    </row>
    <row r="116" spans="1:4" ht="15.75">
      <c r="A116" s="273" t="s">
        <v>265</v>
      </c>
      <c r="B116" s="273"/>
      <c r="C116" s="273"/>
      <c r="D116" s="273"/>
    </row>
    <row r="117" spans="1:4" ht="15.75">
      <c r="A117" s="273" t="s">
        <v>289</v>
      </c>
      <c r="B117" s="273"/>
      <c r="C117" s="273"/>
      <c r="D117" s="273"/>
    </row>
    <row r="118" spans="1:4" ht="15.75">
      <c r="A118" s="273" t="s">
        <v>290</v>
      </c>
      <c r="B118" s="273"/>
      <c r="C118" s="273"/>
      <c r="D118" s="273"/>
    </row>
    <row r="119" spans="1:4" ht="15.75">
      <c r="A119" s="273" t="s">
        <v>291</v>
      </c>
      <c r="B119" s="273"/>
      <c r="C119" s="273"/>
      <c r="D119" s="273"/>
    </row>
    <row r="120" spans="1:4" ht="15.75">
      <c r="A120" s="276" t="s">
        <v>292</v>
      </c>
      <c r="B120" s="276"/>
      <c r="C120" s="276"/>
      <c r="D120" s="276"/>
    </row>
    <row r="121" spans="1:4" ht="15.75">
      <c r="A121" s="273" t="s">
        <v>293</v>
      </c>
      <c r="B121" s="273"/>
      <c r="C121" s="273"/>
      <c r="D121" s="273"/>
    </row>
    <row r="122" spans="1:4" ht="15.75">
      <c r="A122" s="276" t="s">
        <v>294</v>
      </c>
      <c r="B122" s="276"/>
      <c r="C122" s="276"/>
      <c r="D122" s="276"/>
    </row>
    <row r="123" spans="1:4" ht="15.75">
      <c r="A123" s="276" t="s">
        <v>295</v>
      </c>
      <c r="B123" s="276"/>
      <c r="C123" s="276"/>
      <c r="D123" s="276"/>
    </row>
    <row r="124" spans="1:4" ht="15.75">
      <c r="A124" s="273" t="s">
        <v>296</v>
      </c>
      <c r="B124" s="273"/>
      <c r="C124" s="273"/>
      <c r="D124" s="273"/>
    </row>
    <row r="125" spans="1:4" ht="15.75">
      <c r="A125" s="273" t="s">
        <v>297</v>
      </c>
      <c r="B125" s="273"/>
      <c r="C125" s="273"/>
      <c r="D125" s="273"/>
    </row>
    <row r="126" spans="1:4" ht="15.75" customHeight="1">
      <c r="A126" s="276" t="s">
        <v>298</v>
      </c>
      <c r="B126" s="276"/>
      <c r="C126" s="276"/>
      <c r="D126" s="276"/>
    </row>
    <row r="127" spans="1:4" ht="15.75" customHeight="1">
      <c r="A127" s="276" t="s">
        <v>299</v>
      </c>
      <c r="B127" s="276"/>
      <c r="C127" s="276"/>
      <c r="D127" s="276"/>
    </row>
    <row r="128" spans="1:4" ht="15.75">
      <c r="A128" s="273" t="s">
        <v>300</v>
      </c>
      <c r="B128" s="273"/>
      <c r="C128" s="273"/>
      <c r="D128" s="273"/>
    </row>
    <row r="129" spans="1:4" ht="15.75">
      <c r="A129" s="276" t="s">
        <v>301</v>
      </c>
      <c r="B129" s="276"/>
      <c r="C129" s="276"/>
      <c r="D129" s="276"/>
    </row>
    <row r="130" spans="1:4" ht="15.75">
      <c r="A130" s="276" t="s">
        <v>302</v>
      </c>
      <c r="B130" s="276"/>
      <c r="C130" s="276"/>
      <c r="D130" s="276"/>
    </row>
    <row r="131" spans="1:4" ht="15.75">
      <c r="A131" s="153"/>
      <c r="B131" s="153"/>
      <c r="C131" s="153"/>
      <c r="D131" s="153"/>
    </row>
    <row r="132" spans="1:4" ht="16.5" customHeight="1">
      <c r="A132" s="153"/>
      <c r="B132" s="153"/>
      <c r="C132" s="153"/>
      <c r="D132" s="153"/>
    </row>
    <row r="133" spans="1:7" ht="20.25" customHeight="1">
      <c r="A133" s="269" t="s">
        <v>356</v>
      </c>
      <c r="B133" s="269"/>
      <c r="C133" s="269"/>
      <c r="D133" s="269"/>
      <c r="E133" s="269"/>
      <c r="F133" s="269"/>
      <c r="G133" s="269"/>
    </row>
    <row r="134" spans="1:7" ht="9" customHeight="1">
      <c r="A134" s="274"/>
      <c r="B134" s="274"/>
      <c r="C134" s="274"/>
      <c r="D134" s="274"/>
      <c r="E134" s="274"/>
      <c r="F134" s="274"/>
      <c r="G134" s="274"/>
    </row>
    <row r="135" spans="1:7" ht="15.75">
      <c r="A135" s="274" t="s">
        <v>357</v>
      </c>
      <c r="B135" s="274"/>
      <c r="C135" s="274"/>
      <c r="D135" s="274"/>
      <c r="E135" s="274"/>
      <c r="F135" s="274"/>
      <c r="G135" s="274"/>
    </row>
    <row r="136" ht="15.75" customHeight="1"/>
    <row r="137" spans="1:7" ht="15.75">
      <c r="A137" s="272" t="s">
        <v>264</v>
      </c>
      <c r="B137" s="272"/>
      <c r="C137" s="272"/>
      <c r="D137" s="272"/>
      <c r="E137" s="272"/>
      <c r="F137" s="272"/>
      <c r="G137" s="272"/>
    </row>
    <row r="138" ht="9" customHeight="1">
      <c r="A138" s="74"/>
    </row>
    <row r="139" spans="1:7" ht="15">
      <c r="A139" s="271" t="s">
        <v>303</v>
      </c>
      <c r="B139" s="271"/>
      <c r="C139" s="271"/>
      <c r="D139" s="271"/>
      <c r="E139" s="271"/>
      <c r="F139" s="271"/>
      <c r="G139" s="271"/>
    </row>
    <row r="140" spans="1:7" ht="15">
      <c r="A140" s="271" t="s">
        <v>304</v>
      </c>
      <c r="B140" s="271"/>
      <c r="C140" s="271"/>
      <c r="D140" s="271"/>
      <c r="E140" s="271"/>
      <c r="F140" s="271"/>
      <c r="G140" s="271"/>
    </row>
    <row r="141" spans="1:7" ht="15">
      <c r="A141" s="271" t="s">
        <v>305</v>
      </c>
      <c r="B141" s="271"/>
      <c r="C141" s="271"/>
      <c r="D141" s="271"/>
      <c r="E141" s="271"/>
      <c r="F141" s="271"/>
      <c r="G141" s="271"/>
    </row>
    <row r="142" spans="1:7" ht="15">
      <c r="A142" s="149" t="s">
        <v>306</v>
      </c>
      <c r="B142" s="149"/>
      <c r="C142" s="149"/>
      <c r="D142" s="149"/>
      <c r="E142" s="149"/>
      <c r="F142" s="149"/>
      <c r="G142" s="149"/>
    </row>
  </sheetData>
  <sheetProtection password="CA09" sheet="1" objects="1" scenarios="1"/>
  <mergeCells count="111">
    <mergeCell ref="A24:G24"/>
    <mergeCell ref="A23:G23"/>
    <mergeCell ref="A22:G22"/>
    <mergeCell ref="A21:G21"/>
    <mergeCell ref="A29:G29"/>
    <mergeCell ref="A37:G37"/>
    <mergeCell ref="A26:G26"/>
    <mergeCell ref="A25:G25"/>
    <mergeCell ref="A30:G30"/>
    <mergeCell ref="A31:G31"/>
    <mergeCell ref="A32:G32"/>
    <mergeCell ref="A33:G33"/>
    <mergeCell ref="A34:G34"/>
    <mergeCell ref="A35:G35"/>
    <mergeCell ref="A8:G8"/>
    <mergeCell ref="A79:G79"/>
    <mergeCell ref="A78:G78"/>
    <mergeCell ref="A77:G77"/>
    <mergeCell ref="A76:G76"/>
    <mergeCell ref="A75:G75"/>
    <mergeCell ref="A66:G66"/>
    <mergeCell ref="A41:G41"/>
    <mergeCell ref="A28:G28"/>
    <mergeCell ref="A16:G16"/>
    <mergeCell ref="A14:G14"/>
    <mergeCell ref="A120:D120"/>
    <mergeCell ref="A99:G99"/>
    <mergeCell ref="A105:G105"/>
    <mergeCell ref="A107:G107"/>
    <mergeCell ref="A98:G98"/>
    <mergeCell ref="A115:D115"/>
    <mergeCell ref="A86:G86"/>
    <mergeCell ref="A89:G89"/>
    <mergeCell ref="A15:G15"/>
    <mergeCell ref="A13:G13"/>
    <mergeCell ref="A139:G139"/>
    <mergeCell ref="A20:G20"/>
    <mergeCell ref="A19:G19"/>
    <mergeCell ref="A18:G18"/>
    <mergeCell ref="A17:G17"/>
    <mergeCell ref="A47:G47"/>
    <mergeCell ref="A46:G46"/>
    <mergeCell ref="A27:G27"/>
    <mergeCell ref="A36:G36"/>
    <mergeCell ref="A141:G141"/>
    <mergeCell ref="A137:G137"/>
    <mergeCell ref="A48:G48"/>
    <mergeCell ref="A129:D129"/>
    <mergeCell ref="A109:G109"/>
    <mergeCell ref="A110:G110"/>
    <mergeCell ref="A126:D126"/>
    <mergeCell ref="A87:G87"/>
    <mergeCell ref="A88:G88"/>
    <mergeCell ref="A65:G65"/>
    <mergeCell ref="A140:G140"/>
    <mergeCell ref="A121:D121"/>
    <mergeCell ref="A122:D122"/>
    <mergeCell ref="A127:D127"/>
    <mergeCell ref="A128:D128"/>
    <mergeCell ref="A123:D123"/>
    <mergeCell ref="A124:D124"/>
    <mergeCell ref="A125:D125"/>
    <mergeCell ref="A130:D130"/>
    <mergeCell ref="A133:G133"/>
    <mergeCell ref="A91:G91"/>
    <mergeCell ref="A94:G94"/>
    <mergeCell ref="A95:G95"/>
    <mergeCell ref="A81:G81"/>
    <mergeCell ref="A82:G82"/>
    <mergeCell ref="A84:IV84"/>
    <mergeCell ref="A83:G83"/>
    <mergeCell ref="A90:G90"/>
    <mergeCell ref="A92:G92"/>
    <mergeCell ref="A93:G93"/>
    <mergeCell ref="A64:G64"/>
    <mergeCell ref="A53:G53"/>
    <mergeCell ref="A54:G54"/>
    <mergeCell ref="A50:G50"/>
    <mergeCell ref="A51:G51"/>
    <mergeCell ref="A52:G52"/>
    <mergeCell ref="A38:G38"/>
    <mergeCell ref="A39:G39"/>
    <mergeCell ref="A40:G40"/>
    <mergeCell ref="A60:G60"/>
    <mergeCell ref="A57:G57"/>
    <mergeCell ref="A58:G58"/>
    <mergeCell ref="A59:G59"/>
    <mergeCell ref="A55:G55"/>
    <mergeCell ref="A49:G49"/>
    <mergeCell ref="A56:G56"/>
    <mergeCell ref="A80:G80"/>
    <mergeCell ref="A70:G70"/>
    <mergeCell ref="A71:IV71"/>
    <mergeCell ref="A67:G67"/>
    <mergeCell ref="A68:G68"/>
    <mergeCell ref="A69:G69"/>
    <mergeCell ref="A73:G73"/>
    <mergeCell ref="A135:G135"/>
    <mergeCell ref="A134:G134"/>
    <mergeCell ref="A101:G101"/>
    <mergeCell ref="A102:G102"/>
    <mergeCell ref="A113:D113"/>
    <mergeCell ref="A119:D119"/>
    <mergeCell ref="A114:D114"/>
    <mergeCell ref="A116:D116"/>
    <mergeCell ref="A117:D117"/>
    <mergeCell ref="A118:D118"/>
    <mergeCell ref="A100:G100"/>
    <mergeCell ref="A106:G106"/>
    <mergeCell ref="A108:H108"/>
    <mergeCell ref="A112:D112"/>
  </mergeCells>
  <printOptions/>
  <pageMargins left="0.75" right="0.75" top="1" bottom="1" header="0.4921259845" footer="0.4921259845"/>
  <pageSetup orientation="portrait"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tblStaff"/>
  <dimension ref="A1:I92"/>
  <sheetViews>
    <sheetView workbookViewId="0" topLeftCell="C1">
      <selection activeCell="H3" sqref="H3"/>
    </sheetView>
  </sheetViews>
  <sheetFormatPr defaultColWidth="9.140625" defaultRowHeight="12.75"/>
  <cols>
    <col min="1" max="1" width="25.8515625" style="0" bestFit="1" customWidth="1"/>
    <col min="2" max="2" width="35.00390625" style="0" bestFit="1" customWidth="1"/>
    <col min="3" max="3" width="25.7109375" style="78" customWidth="1"/>
    <col min="4" max="4" width="24.421875" style="78" customWidth="1"/>
    <col min="5" max="5" width="16.00390625" style="14" bestFit="1" customWidth="1"/>
    <col min="6" max="6" width="14.28125" style="14" bestFit="1" customWidth="1"/>
    <col min="7" max="7" width="6.421875" style="14" bestFit="1" customWidth="1"/>
    <col min="8" max="8" width="17.28125" style="14" customWidth="1"/>
    <col min="9" max="9" width="0.42578125" style="254" customWidth="1"/>
    <col min="10" max="10" width="6.57421875" style="0" customWidth="1"/>
    <col min="11" max="16384" width="11.421875" style="0" customWidth="1"/>
  </cols>
  <sheetData>
    <row r="1" spans="3:9" s="1" customFormat="1" ht="5.25" customHeight="1" thickBot="1">
      <c r="C1" s="77"/>
      <c r="D1" s="77"/>
      <c r="E1" s="2"/>
      <c r="F1" s="2"/>
      <c r="G1" s="2"/>
      <c r="H1" s="2"/>
      <c r="I1" s="250"/>
    </row>
    <row r="2" spans="1:9" s="3" customFormat="1" ht="20.25" customHeight="1" thickBot="1">
      <c r="A2" s="265" t="s">
        <v>257</v>
      </c>
      <c r="B2" s="266"/>
      <c r="C2" s="266"/>
      <c r="D2" s="266"/>
      <c r="E2" s="55"/>
      <c r="F2" s="68" t="s">
        <v>38</v>
      </c>
      <c r="G2" s="285"/>
      <c r="H2" s="286"/>
      <c r="I2" s="252"/>
    </row>
    <row r="3" spans="1:9" s="7" customFormat="1" ht="15">
      <c r="A3" s="4" t="s">
        <v>0</v>
      </c>
      <c r="B3" s="5" t="s">
        <v>1</v>
      </c>
      <c r="C3" s="75" t="s">
        <v>2</v>
      </c>
      <c r="D3" s="75" t="s">
        <v>3</v>
      </c>
      <c r="E3" s="6" t="s">
        <v>4</v>
      </c>
      <c r="F3" s="148" t="s">
        <v>5</v>
      </c>
      <c r="G3" s="23" t="s">
        <v>259</v>
      </c>
      <c r="H3" s="146" t="s">
        <v>6</v>
      </c>
      <c r="I3" s="253"/>
    </row>
    <row r="4" spans="1:9" s="7" customFormat="1" ht="15">
      <c r="A4" s="259"/>
      <c r="B4" s="261"/>
      <c r="C4" s="256"/>
      <c r="D4" s="258"/>
      <c r="E4" s="8" t="s">
        <v>7</v>
      </c>
      <c r="F4" s="57" t="s">
        <v>8</v>
      </c>
      <c r="G4" s="23"/>
      <c r="H4" s="9" t="s">
        <v>9</v>
      </c>
      <c r="I4" s="253"/>
    </row>
    <row r="5" spans="1:8" ht="13.5" thickBot="1">
      <c r="A5" s="260"/>
      <c r="B5" s="262"/>
      <c r="C5" s="257"/>
      <c r="D5" s="257"/>
      <c r="E5" s="10"/>
      <c r="F5" s="54"/>
      <c r="G5" s="145"/>
      <c r="H5" s="147"/>
    </row>
    <row r="6" spans="1:8" ht="16.5" thickBot="1">
      <c r="A6" s="11" t="s">
        <v>10</v>
      </c>
      <c r="B6" s="12" t="s">
        <v>11</v>
      </c>
      <c r="C6" s="79"/>
      <c r="D6" s="80"/>
      <c r="E6" s="171"/>
      <c r="F6" s="138"/>
      <c r="G6" s="181">
        <f>(E6/100)*(F6/100)</f>
        <v>0</v>
      </c>
      <c r="H6" s="186"/>
    </row>
    <row r="7" spans="1:8" ht="13.5" thickBot="1">
      <c r="A7" s="156"/>
      <c r="B7" s="13" t="s">
        <v>12</v>
      </c>
      <c r="C7" s="251"/>
      <c r="D7" s="278"/>
      <c r="E7" s="172">
        <f>G7</f>
        <v>0</v>
      </c>
      <c r="F7" s="137"/>
      <c r="G7" s="182">
        <f>SUM(G6)</f>
        <v>0</v>
      </c>
      <c r="H7" s="187">
        <f>(H6*F6)/100</f>
        <v>0</v>
      </c>
    </row>
    <row r="8" spans="1:8" ht="12.75">
      <c r="A8" s="157"/>
      <c r="B8" s="12" t="s">
        <v>13</v>
      </c>
      <c r="C8" s="79"/>
      <c r="D8" s="80"/>
      <c r="E8" s="173"/>
      <c r="F8" s="16"/>
      <c r="G8" s="16"/>
      <c r="H8" s="188"/>
    </row>
    <row r="9" spans="1:8" ht="12.75">
      <c r="A9" s="157"/>
      <c r="B9" s="12"/>
      <c r="C9" s="79"/>
      <c r="D9" s="80"/>
      <c r="E9" s="174"/>
      <c r="F9" s="16"/>
      <c r="G9" s="16"/>
      <c r="H9" s="189"/>
    </row>
    <row r="10" spans="1:8" ht="13.5" thickBot="1">
      <c r="A10" s="157"/>
      <c r="B10" s="13"/>
      <c r="C10" s="79"/>
      <c r="D10" s="80"/>
      <c r="E10" s="175"/>
      <c r="F10" s="16"/>
      <c r="G10" s="16"/>
      <c r="H10" s="190"/>
    </row>
    <row r="11" spans="1:8" ht="13.5" thickBot="1">
      <c r="A11" s="157"/>
      <c r="B11" s="13" t="s">
        <v>12</v>
      </c>
      <c r="C11" s="279"/>
      <c r="D11" s="280"/>
      <c r="E11" s="172">
        <f>SUM(E8:E10)/100</f>
        <v>0</v>
      </c>
      <c r="F11" s="16"/>
      <c r="G11" s="16"/>
      <c r="H11" s="187">
        <f>SUM(H8:H10)</f>
        <v>0</v>
      </c>
    </row>
    <row r="12" spans="1:8" ht="12.75">
      <c r="A12" s="157"/>
      <c r="B12" s="12" t="s">
        <v>14</v>
      </c>
      <c r="C12" s="79"/>
      <c r="D12" s="80"/>
      <c r="E12" s="173"/>
      <c r="F12" s="16"/>
      <c r="G12" s="16"/>
      <c r="H12" s="188"/>
    </row>
    <row r="13" spans="1:8" ht="12.75">
      <c r="A13" s="157"/>
      <c r="B13" s="154"/>
      <c r="C13" s="79"/>
      <c r="D13" s="80"/>
      <c r="E13" s="174"/>
      <c r="F13" s="16"/>
      <c r="G13" s="16"/>
      <c r="H13" s="189"/>
    </row>
    <row r="14" spans="1:8" ht="13.5" thickBot="1">
      <c r="A14" s="157"/>
      <c r="B14" s="154"/>
      <c r="C14" s="79"/>
      <c r="D14" s="80"/>
      <c r="E14" s="175"/>
      <c r="F14" s="16"/>
      <c r="G14" s="16"/>
      <c r="H14" s="190"/>
    </row>
    <row r="15" spans="1:8" ht="13.5" thickBot="1">
      <c r="A15" s="157"/>
      <c r="B15" s="13" t="s">
        <v>12</v>
      </c>
      <c r="C15" s="251"/>
      <c r="D15" s="278"/>
      <c r="E15" s="172">
        <f>SUM(E12:E14)/100</f>
        <v>0</v>
      </c>
      <c r="F15" s="16"/>
      <c r="G15" s="16"/>
      <c r="H15" s="187">
        <f>SUM(H12:H14)</f>
        <v>0</v>
      </c>
    </row>
    <row r="16" spans="1:8" ht="12.75">
      <c r="A16" s="157"/>
      <c r="B16" s="12" t="s">
        <v>15</v>
      </c>
      <c r="C16" s="79"/>
      <c r="D16" s="80"/>
      <c r="E16" s="173"/>
      <c r="F16" s="16"/>
      <c r="G16" s="16"/>
      <c r="H16" s="188"/>
    </row>
    <row r="17" spans="1:8" ht="12.75">
      <c r="A17" s="157"/>
      <c r="B17" s="158"/>
      <c r="C17" s="79"/>
      <c r="D17" s="80"/>
      <c r="E17" s="174"/>
      <c r="F17" s="16"/>
      <c r="G17" s="16"/>
      <c r="H17" s="189"/>
    </row>
    <row r="18" spans="1:8" ht="12.75">
      <c r="A18" s="157"/>
      <c r="B18" s="158"/>
      <c r="C18" s="79"/>
      <c r="D18" s="80"/>
      <c r="E18" s="174"/>
      <c r="F18" s="16"/>
      <c r="G18" s="16"/>
      <c r="H18" s="189"/>
    </row>
    <row r="19" spans="1:8" ht="12.75">
      <c r="A19" s="157"/>
      <c r="B19" s="158"/>
      <c r="C19" s="79"/>
      <c r="D19" s="80"/>
      <c r="E19" s="174"/>
      <c r="F19" s="16"/>
      <c r="G19" s="16"/>
      <c r="H19" s="189"/>
    </row>
    <row r="20" spans="1:8" ht="13.5" thickBot="1">
      <c r="A20" s="157"/>
      <c r="B20" s="154"/>
      <c r="C20" s="79"/>
      <c r="D20" s="80"/>
      <c r="E20" s="175"/>
      <c r="F20" s="16"/>
      <c r="G20" s="16"/>
      <c r="H20" s="190"/>
    </row>
    <row r="21" spans="1:8" ht="13.5" thickBot="1">
      <c r="A21" s="157"/>
      <c r="B21" s="13" t="s">
        <v>12</v>
      </c>
      <c r="C21" s="251"/>
      <c r="D21" s="278"/>
      <c r="E21" s="172">
        <f>SUM(E16:E20)/100</f>
        <v>0</v>
      </c>
      <c r="F21" s="16"/>
      <c r="G21" s="16"/>
      <c r="H21" s="187">
        <f>SUM(H16:H20)</f>
        <v>0</v>
      </c>
    </row>
    <row r="22" spans="1:8" ht="12.75">
      <c r="A22" s="157"/>
      <c r="B22" s="12" t="s">
        <v>16</v>
      </c>
      <c r="C22" s="79"/>
      <c r="D22" s="80"/>
      <c r="E22" s="173"/>
      <c r="F22" s="16"/>
      <c r="G22" s="16"/>
      <c r="H22" s="188"/>
    </row>
    <row r="23" spans="1:8" ht="12.75">
      <c r="A23" s="157"/>
      <c r="B23" s="154"/>
      <c r="C23" s="79"/>
      <c r="D23" s="80"/>
      <c r="E23" s="174"/>
      <c r="F23" s="16"/>
      <c r="G23" s="16"/>
      <c r="H23" s="189"/>
    </row>
    <row r="24" spans="1:8" ht="13.5" thickBot="1">
      <c r="A24" s="157"/>
      <c r="B24" s="154"/>
      <c r="C24" s="79"/>
      <c r="D24" s="80"/>
      <c r="E24" s="175"/>
      <c r="F24" s="16"/>
      <c r="G24" s="16"/>
      <c r="H24" s="190"/>
    </row>
    <row r="25" spans="1:8" ht="13.5" thickBot="1">
      <c r="A25" s="157"/>
      <c r="B25" s="13" t="s">
        <v>12</v>
      </c>
      <c r="C25" s="251"/>
      <c r="D25" s="278"/>
      <c r="E25" s="172">
        <f>SUM(E22:E24)/100</f>
        <v>0</v>
      </c>
      <c r="F25" s="16"/>
      <c r="G25" s="16"/>
      <c r="H25" s="187">
        <f>SUM(H22:H24)</f>
        <v>0</v>
      </c>
    </row>
    <row r="26" spans="1:8" ht="12.75">
      <c r="A26" s="157"/>
      <c r="B26" s="12" t="s">
        <v>17</v>
      </c>
      <c r="C26" s="79"/>
      <c r="D26" s="80"/>
      <c r="E26" s="173"/>
      <c r="F26" s="16"/>
      <c r="G26" s="16"/>
      <c r="H26" s="188"/>
    </row>
    <row r="27" spans="1:8" ht="12.75">
      <c r="A27" s="157"/>
      <c r="B27" s="154"/>
      <c r="C27" s="79"/>
      <c r="D27" s="80"/>
      <c r="E27" s="174"/>
      <c r="F27" s="16"/>
      <c r="G27" s="16"/>
      <c r="H27" s="189"/>
    </row>
    <row r="28" spans="1:8" ht="13.5" thickBot="1">
      <c r="A28" s="157"/>
      <c r="B28" s="154"/>
      <c r="C28" s="79"/>
      <c r="D28" s="80"/>
      <c r="E28" s="175"/>
      <c r="F28" s="16"/>
      <c r="G28" s="16"/>
      <c r="H28" s="190"/>
    </row>
    <row r="29" spans="1:8" ht="13.5" thickBot="1">
      <c r="A29" s="157"/>
      <c r="B29" s="13" t="s">
        <v>12</v>
      </c>
      <c r="C29" s="251"/>
      <c r="D29" s="278"/>
      <c r="E29" s="172">
        <f>SUM(E26:E28)/100</f>
        <v>0</v>
      </c>
      <c r="F29" s="16"/>
      <c r="G29" s="16"/>
      <c r="H29" s="187">
        <f>SUM(H26:H28)</f>
        <v>0</v>
      </c>
    </row>
    <row r="30" spans="1:9" ht="12.75">
      <c r="A30" s="157"/>
      <c r="B30" s="12" t="s">
        <v>18</v>
      </c>
      <c r="C30" s="79"/>
      <c r="D30" s="80"/>
      <c r="E30" s="173"/>
      <c r="F30" s="139"/>
      <c r="G30" s="183">
        <f>(E30/100)*(F30/100)</f>
        <v>0</v>
      </c>
      <c r="H30" s="188"/>
      <c r="I30" s="254">
        <f>H30*G30</f>
        <v>0</v>
      </c>
    </row>
    <row r="31" spans="1:9" ht="12.75">
      <c r="A31" s="157"/>
      <c r="B31" s="154"/>
      <c r="C31" s="79"/>
      <c r="D31" s="80"/>
      <c r="E31" s="174"/>
      <c r="F31" s="140"/>
      <c r="G31" s="184">
        <f>(E31/100)*(F31/100)</f>
        <v>0</v>
      </c>
      <c r="H31" s="189"/>
      <c r="I31" s="254">
        <f>(H31*F31)/100</f>
        <v>0</v>
      </c>
    </row>
    <row r="32" spans="1:9" ht="13.5" thickBot="1">
      <c r="A32" s="157"/>
      <c r="B32" s="154"/>
      <c r="C32" s="79"/>
      <c r="D32" s="80"/>
      <c r="E32" s="175"/>
      <c r="F32" s="141"/>
      <c r="G32" s="185">
        <f>(E32/100)*(F32/100)</f>
        <v>0</v>
      </c>
      <c r="H32" s="190"/>
      <c r="I32" s="254">
        <f>(H32*F32)/100</f>
        <v>0</v>
      </c>
    </row>
    <row r="33" spans="1:9" ht="13.5" thickBot="1">
      <c r="A33" s="157"/>
      <c r="B33" s="13" t="s">
        <v>12</v>
      </c>
      <c r="C33" s="251"/>
      <c r="D33" s="278"/>
      <c r="E33" s="172">
        <f>SUM(E30:E32)/100</f>
        <v>0</v>
      </c>
      <c r="F33" s="137"/>
      <c r="G33" s="182">
        <f>SUM(G30:G32)</f>
        <v>0</v>
      </c>
      <c r="H33" s="187">
        <f>I33</f>
        <v>0</v>
      </c>
      <c r="I33" s="254">
        <f>SUM(I30:I32)</f>
        <v>0</v>
      </c>
    </row>
    <row r="34" spans="1:9" ht="12.75">
      <c r="A34" s="157"/>
      <c r="B34" s="12" t="s">
        <v>19</v>
      </c>
      <c r="C34" s="79"/>
      <c r="D34" s="80"/>
      <c r="E34" s="173"/>
      <c r="F34" s="139"/>
      <c r="G34" s="183">
        <f>(E34/100)*(F34/100)</f>
        <v>0</v>
      </c>
      <c r="H34" s="188"/>
      <c r="I34" s="254">
        <f>(H34*G34)/100</f>
        <v>0</v>
      </c>
    </row>
    <row r="35" spans="1:9" ht="12.75">
      <c r="A35" s="157"/>
      <c r="B35" s="154"/>
      <c r="C35" s="79"/>
      <c r="D35" s="80"/>
      <c r="E35" s="174"/>
      <c r="F35" s="140"/>
      <c r="G35" s="184">
        <f>(E35/100)*(F35/100)</f>
        <v>0</v>
      </c>
      <c r="H35" s="189"/>
      <c r="I35" s="254">
        <f>(H35*F35)/100</f>
        <v>0</v>
      </c>
    </row>
    <row r="36" spans="1:9" ht="13.5" thickBot="1">
      <c r="A36" s="157"/>
      <c r="B36" s="154"/>
      <c r="C36" s="79"/>
      <c r="D36" s="80"/>
      <c r="E36" s="175"/>
      <c r="F36" s="141"/>
      <c r="G36" s="185">
        <f>(E36/100)*(F36/100)</f>
        <v>0</v>
      </c>
      <c r="H36" s="190"/>
      <c r="I36" s="254">
        <f>(H36*F36)/100</f>
        <v>0</v>
      </c>
    </row>
    <row r="37" spans="1:9" ht="13.5" thickBot="1">
      <c r="A37" s="157"/>
      <c r="B37" s="13" t="s">
        <v>12</v>
      </c>
      <c r="C37" s="251"/>
      <c r="D37" s="278"/>
      <c r="E37" s="172">
        <f>SUM(E34:E36)/100</f>
        <v>0</v>
      </c>
      <c r="F37" s="137"/>
      <c r="G37" s="182">
        <f>SUM(G34:G36)</f>
        <v>0</v>
      </c>
      <c r="H37" s="187">
        <f>I37</f>
        <v>0</v>
      </c>
      <c r="I37" s="254">
        <f>SUM(I34:I36)</f>
        <v>0</v>
      </c>
    </row>
    <row r="38" spans="1:9" ht="12.75">
      <c r="A38" s="157"/>
      <c r="B38" s="12" t="s">
        <v>198</v>
      </c>
      <c r="C38" s="79"/>
      <c r="D38" s="80"/>
      <c r="E38" s="173"/>
      <c r="F38" s="139"/>
      <c r="G38" s="183">
        <f>(E38/100)*(F38/100)</f>
        <v>0</v>
      </c>
      <c r="H38" s="188"/>
      <c r="I38" s="254">
        <f>(H38*F38)/100</f>
        <v>0</v>
      </c>
    </row>
    <row r="39" spans="1:9" ht="12.75">
      <c r="A39" s="157"/>
      <c r="B39" s="154"/>
      <c r="C39" s="79"/>
      <c r="D39" s="80"/>
      <c r="E39" s="174"/>
      <c r="F39" s="140"/>
      <c r="G39" s="184">
        <f>(E39/100)*(F39/100)</f>
        <v>0</v>
      </c>
      <c r="H39" s="189"/>
      <c r="I39" s="254">
        <f>(H39*F39)/100</f>
        <v>0</v>
      </c>
    </row>
    <row r="40" spans="1:9" ht="13.5" thickBot="1">
      <c r="A40" s="157"/>
      <c r="B40" s="154"/>
      <c r="C40" s="79"/>
      <c r="D40" s="80"/>
      <c r="E40" s="175"/>
      <c r="F40" s="141"/>
      <c r="G40" s="185">
        <f>(E40/100)*(F40/100)</f>
        <v>0</v>
      </c>
      <c r="H40" s="190"/>
      <c r="I40" s="254">
        <f>(H40*F40)/100</f>
        <v>0</v>
      </c>
    </row>
    <row r="41" spans="1:9" ht="13.5" thickBot="1">
      <c r="A41" s="157"/>
      <c r="B41" s="13" t="s">
        <v>12</v>
      </c>
      <c r="C41" s="251"/>
      <c r="D41" s="278"/>
      <c r="E41" s="172">
        <f>SUM(E38:E40)/100</f>
        <v>0</v>
      </c>
      <c r="F41" s="137"/>
      <c r="G41" s="182">
        <f>SUM(G38:G40)</f>
        <v>0</v>
      </c>
      <c r="H41" s="187">
        <f>I41</f>
        <v>0</v>
      </c>
      <c r="I41" s="254">
        <f>SUM(I38:I40)</f>
        <v>0</v>
      </c>
    </row>
    <row r="42" spans="1:9" ht="12.75">
      <c r="A42" s="157"/>
      <c r="B42" s="12" t="s">
        <v>21</v>
      </c>
      <c r="C42" s="79"/>
      <c r="D42" s="80"/>
      <c r="E42" s="173"/>
      <c r="F42" s="139"/>
      <c r="G42" s="183">
        <f>(E42/100)*(F42/100)</f>
        <v>0</v>
      </c>
      <c r="H42" s="191"/>
      <c r="I42" s="254">
        <f>(H42*F42)/100</f>
        <v>0</v>
      </c>
    </row>
    <row r="43" spans="1:9" ht="12.75">
      <c r="A43" s="157"/>
      <c r="B43" s="154"/>
      <c r="C43" s="79"/>
      <c r="D43" s="80"/>
      <c r="E43" s="174"/>
      <c r="F43" s="140"/>
      <c r="G43" s="184">
        <f>(E43/100)*(F43/100)</f>
        <v>0</v>
      </c>
      <c r="H43" s="192"/>
      <c r="I43" s="254">
        <f>(H43*F43)/100</f>
        <v>0</v>
      </c>
    </row>
    <row r="44" spans="1:9" ht="13.5" thickBot="1">
      <c r="A44" s="157"/>
      <c r="B44" s="154"/>
      <c r="C44" s="79"/>
      <c r="D44" s="80"/>
      <c r="E44" s="175"/>
      <c r="F44" s="141"/>
      <c r="G44" s="185">
        <f>(E44/100)*(F44/100)</f>
        <v>0</v>
      </c>
      <c r="H44" s="193"/>
      <c r="I44" s="254">
        <f>(H44*F44)/100</f>
        <v>0</v>
      </c>
    </row>
    <row r="45" spans="1:9" ht="13.5" thickBot="1">
      <c r="A45" s="157"/>
      <c r="B45" s="13" t="s">
        <v>12</v>
      </c>
      <c r="C45" s="251"/>
      <c r="D45" s="278"/>
      <c r="E45" s="172">
        <f>G45</f>
        <v>0</v>
      </c>
      <c r="F45" s="137"/>
      <c r="G45" s="182">
        <f>SUM(G42:G44)</f>
        <v>0</v>
      </c>
      <c r="H45" s="194">
        <f>I45</f>
        <v>0</v>
      </c>
      <c r="I45" s="254">
        <f>SUM(I42:I44)</f>
        <v>0</v>
      </c>
    </row>
    <row r="46" spans="1:8" ht="12.75">
      <c r="A46" s="157"/>
      <c r="B46" s="12" t="s">
        <v>195</v>
      </c>
      <c r="C46" s="79"/>
      <c r="D46" s="80"/>
      <c r="E46" s="173"/>
      <c r="F46" s="16"/>
      <c r="G46" s="16"/>
      <c r="H46" s="188"/>
    </row>
    <row r="47" spans="1:8" ht="12.75">
      <c r="A47" s="157"/>
      <c r="B47" s="13" t="s">
        <v>22</v>
      </c>
      <c r="C47" s="79"/>
      <c r="D47" s="80"/>
      <c r="E47" s="174"/>
      <c r="F47" s="16"/>
      <c r="G47" s="16"/>
      <c r="H47" s="189"/>
    </row>
    <row r="48" spans="1:8" ht="13.5" thickBot="1">
      <c r="A48" s="157"/>
      <c r="C48" s="79"/>
      <c r="D48" s="80"/>
      <c r="E48" s="175"/>
      <c r="F48" s="16"/>
      <c r="G48" s="16"/>
      <c r="H48" s="190"/>
    </row>
    <row r="49" spans="1:8" ht="13.5" thickBot="1">
      <c r="A49" s="157"/>
      <c r="B49" s="13" t="s">
        <v>12</v>
      </c>
      <c r="C49" s="251"/>
      <c r="D49" s="281"/>
      <c r="E49" s="172">
        <f>SUM(E46:E48)/100</f>
        <v>0</v>
      </c>
      <c r="F49" s="16"/>
      <c r="G49" s="16"/>
      <c r="H49" s="187">
        <f>SUM(H46:H48)</f>
        <v>0</v>
      </c>
    </row>
    <row r="50" spans="1:9" s="7" customFormat="1" ht="9.75" customHeight="1" thickBot="1">
      <c r="A50" s="157"/>
      <c r="B50" s="5"/>
      <c r="C50" s="76"/>
      <c r="D50" s="76"/>
      <c r="E50" s="176"/>
      <c r="F50" s="90"/>
      <c r="G50" s="90"/>
      <c r="H50" s="195"/>
      <c r="I50" s="253"/>
    </row>
    <row r="51" spans="1:9" s="16" customFormat="1" ht="16.5" thickBot="1">
      <c r="A51" s="11" t="s">
        <v>23</v>
      </c>
      <c r="B51" s="12" t="s">
        <v>196</v>
      </c>
      <c r="C51" s="79"/>
      <c r="D51" s="80"/>
      <c r="E51" s="173"/>
      <c r="H51" s="196"/>
      <c r="I51" s="255"/>
    </row>
    <row r="52" spans="1:8" ht="13.5" thickBot="1">
      <c r="A52" s="157"/>
      <c r="B52" s="13" t="s">
        <v>12</v>
      </c>
      <c r="C52" s="251"/>
      <c r="D52" s="281"/>
      <c r="E52" s="177">
        <f>E51/100</f>
        <v>0</v>
      </c>
      <c r="F52" s="16"/>
      <c r="G52" s="16"/>
      <c r="H52" s="197">
        <f>SUM(H51)</f>
        <v>0</v>
      </c>
    </row>
    <row r="53" spans="1:8" ht="13.5" thickBot="1">
      <c r="A53" s="157"/>
      <c r="B53" s="12" t="s">
        <v>25</v>
      </c>
      <c r="C53" s="79"/>
      <c r="D53" s="80"/>
      <c r="E53" s="171"/>
      <c r="F53" s="138"/>
      <c r="G53" s="246">
        <f>(E53/100)*(F53/100)</f>
        <v>0</v>
      </c>
      <c r="H53" s="196"/>
    </row>
    <row r="54" spans="1:8" ht="13.5" thickBot="1">
      <c r="A54" s="157"/>
      <c r="B54" s="13" t="s">
        <v>12</v>
      </c>
      <c r="C54" s="251"/>
      <c r="D54" s="278"/>
      <c r="E54" s="172">
        <f>G54</f>
        <v>0</v>
      </c>
      <c r="F54" s="143"/>
      <c r="G54" s="182">
        <f>SUM(G53)</f>
        <v>0</v>
      </c>
      <c r="H54" s="197">
        <f>SUM(H53*F53)/100</f>
        <v>0</v>
      </c>
    </row>
    <row r="55" spans="1:9" ht="12.75">
      <c r="A55" s="157"/>
      <c r="B55" s="12" t="s">
        <v>326</v>
      </c>
      <c r="C55" s="79"/>
      <c r="D55" s="80"/>
      <c r="E55" s="173"/>
      <c r="F55" s="139"/>
      <c r="G55" s="183">
        <f>(E55/100)*(F55/100)</f>
        <v>0</v>
      </c>
      <c r="H55" s="188"/>
      <c r="I55" s="254">
        <f>(H55*F55)/100</f>
        <v>0</v>
      </c>
    </row>
    <row r="56" spans="1:9" ht="12.75">
      <c r="A56" s="157"/>
      <c r="B56" s="154"/>
      <c r="C56" s="79"/>
      <c r="D56" s="80"/>
      <c r="E56" s="174"/>
      <c r="F56" s="140"/>
      <c r="G56" s="184">
        <f>(E56/100)*(F56/100)</f>
        <v>0</v>
      </c>
      <c r="H56" s="189"/>
      <c r="I56" s="254">
        <f>(H56*F56)/100</f>
        <v>0</v>
      </c>
    </row>
    <row r="57" spans="1:9" ht="13.5" thickBot="1">
      <c r="A57" s="157"/>
      <c r="B57" s="154"/>
      <c r="C57" s="79"/>
      <c r="D57" s="80"/>
      <c r="E57" s="175"/>
      <c r="F57" s="141"/>
      <c r="G57" s="185">
        <f>(E57/100)*(F57/100)</f>
        <v>0</v>
      </c>
      <c r="H57" s="190"/>
      <c r="I57" s="254">
        <f>(H57*F57)/100</f>
        <v>0</v>
      </c>
    </row>
    <row r="58" spans="1:9" ht="13.5" thickBot="1">
      <c r="A58" s="157"/>
      <c r="B58" s="13" t="s">
        <v>12</v>
      </c>
      <c r="C58" s="251"/>
      <c r="D58" s="278"/>
      <c r="E58" s="172">
        <f>SUM(E55:E57)/100</f>
        <v>0</v>
      </c>
      <c r="F58" s="137"/>
      <c r="G58" s="182">
        <f>SUM(G55:G57)</f>
        <v>0</v>
      </c>
      <c r="H58" s="197">
        <f>I58</f>
        <v>0</v>
      </c>
      <c r="I58" s="254">
        <f>SUM(I55:I57)</f>
        <v>0</v>
      </c>
    </row>
    <row r="59" spans="1:9" ht="12.75">
      <c r="A59" s="157"/>
      <c r="B59" s="12" t="s">
        <v>325</v>
      </c>
      <c r="C59" s="79"/>
      <c r="D59" s="80"/>
      <c r="E59" s="173"/>
      <c r="F59" s="139"/>
      <c r="G59" s="183">
        <f>(E59/100)*(F59/100)</f>
        <v>0</v>
      </c>
      <c r="H59" s="188"/>
      <c r="I59" s="254">
        <f>(H59*F59)/100</f>
        <v>0</v>
      </c>
    </row>
    <row r="60" spans="1:9" ht="12.75">
      <c r="A60" s="157"/>
      <c r="B60" s="154"/>
      <c r="C60" s="79"/>
      <c r="D60" s="80"/>
      <c r="E60" s="174"/>
      <c r="F60" s="140"/>
      <c r="G60" s="184">
        <f>(E60/100)*(F60/100)</f>
        <v>0</v>
      </c>
      <c r="H60" s="189"/>
      <c r="I60" s="254">
        <f>(H60*F60)/100</f>
        <v>0</v>
      </c>
    </row>
    <row r="61" spans="1:9" ht="13.5" thickBot="1">
      <c r="A61" s="157"/>
      <c r="B61" s="154"/>
      <c r="C61" s="79"/>
      <c r="D61" s="80"/>
      <c r="E61" s="175"/>
      <c r="F61" s="141"/>
      <c r="G61" s="185">
        <f>(E61/100)*(F61/100)</f>
        <v>0</v>
      </c>
      <c r="H61" s="190"/>
      <c r="I61" s="254">
        <f>(H61*F61)/100</f>
        <v>0</v>
      </c>
    </row>
    <row r="62" spans="1:9" ht="13.5" thickBot="1">
      <c r="A62" s="157"/>
      <c r="B62" s="13" t="s">
        <v>12</v>
      </c>
      <c r="C62" s="251"/>
      <c r="D62" s="278"/>
      <c r="E62" s="172">
        <f>SUM(E59:E61)/100</f>
        <v>0</v>
      </c>
      <c r="F62" s="137"/>
      <c r="G62" s="182">
        <f>SUM(G59:G61)</f>
        <v>0</v>
      </c>
      <c r="H62" s="197">
        <f>I62</f>
        <v>0</v>
      </c>
      <c r="I62" s="254">
        <f>SUM(I59:I61)</f>
        <v>0</v>
      </c>
    </row>
    <row r="63" spans="1:9" ht="12.75">
      <c r="A63" s="157"/>
      <c r="B63" s="12" t="s">
        <v>28</v>
      </c>
      <c r="C63" s="79"/>
      <c r="D63" s="80"/>
      <c r="E63" s="173"/>
      <c r="F63" s="142"/>
      <c r="G63" s="247">
        <f>(E63/100)*(F63/100)</f>
        <v>0</v>
      </c>
      <c r="H63" s="188"/>
      <c r="I63" s="254">
        <f>(H63*F63)/100</f>
        <v>0</v>
      </c>
    </row>
    <row r="64" spans="1:9" ht="12.75">
      <c r="A64" s="157"/>
      <c r="B64" s="154"/>
      <c r="C64" s="79"/>
      <c r="D64" s="80"/>
      <c r="E64" s="174"/>
      <c r="F64" s="140"/>
      <c r="G64" s="248">
        <f>(E64/100)*(F64/100)</f>
        <v>0</v>
      </c>
      <c r="H64" s="189"/>
      <c r="I64" s="254">
        <f>(H64*F64)/100</f>
        <v>0</v>
      </c>
    </row>
    <row r="65" spans="1:9" ht="13.5" thickBot="1">
      <c r="A65" s="157"/>
      <c r="B65" s="154"/>
      <c r="C65" s="79"/>
      <c r="D65" s="80"/>
      <c r="E65" s="175"/>
      <c r="F65" s="141"/>
      <c r="G65" s="249">
        <f>(E65/100)*(F65/100)</f>
        <v>0</v>
      </c>
      <c r="H65" s="190"/>
      <c r="I65" s="254">
        <f>(H65*F65)/100</f>
        <v>0</v>
      </c>
    </row>
    <row r="66" spans="1:9" ht="13.5" thickBot="1">
      <c r="A66" s="157"/>
      <c r="B66" s="13" t="s">
        <v>12</v>
      </c>
      <c r="C66" s="251"/>
      <c r="D66" s="278"/>
      <c r="E66" s="178">
        <f>G66</f>
        <v>0</v>
      </c>
      <c r="F66" s="137"/>
      <c r="G66" s="182">
        <f>SUM(G63:G65)</f>
        <v>0</v>
      </c>
      <c r="H66" s="198">
        <f>I66</f>
        <v>0</v>
      </c>
      <c r="I66" s="254">
        <f>SUM(I63:I65)</f>
        <v>0</v>
      </c>
    </row>
    <row r="67" spans="1:9" ht="12.75">
      <c r="A67" s="157"/>
      <c r="B67" s="12" t="s">
        <v>29</v>
      </c>
      <c r="C67" s="79"/>
      <c r="D67" s="80"/>
      <c r="E67" s="173"/>
      <c r="F67" s="139"/>
      <c r="G67" s="183">
        <f>(E67/100)*(F67/100)</f>
        <v>0</v>
      </c>
      <c r="H67" s="188"/>
      <c r="I67" s="254">
        <f>(H67*F67)/100</f>
        <v>0</v>
      </c>
    </row>
    <row r="68" spans="1:9" ht="12.75">
      <c r="A68" s="157"/>
      <c r="B68" s="154"/>
      <c r="C68" s="79"/>
      <c r="D68" s="80"/>
      <c r="E68" s="174"/>
      <c r="F68" s="140"/>
      <c r="G68" s="184">
        <f>(E68/100)*(F68/100)</f>
        <v>0</v>
      </c>
      <c r="H68" s="189"/>
      <c r="I68" s="254">
        <f>(H68*F68)/100</f>
        <v>0</v>
      </c>
    </row>
    <row r="69" spans="1:9" ht="13.5" thickBot="1">
      <c r="A69" s="157"/>
      <c r="B69" s="154"/>
      <c r="C69" s="79"/>
      <c r="D69" s="80"/>
      <c r="E69" s="175"/>
      <c r="F69" s="141"/>
      <c r="G69" s="184">
        <f>(E69/100)*(F69/100)</f>
        <v>0</v>
      </c>
      <c r="H69" s="190"/>
      <c r="I69" s="254">
        <f>(H69*F69)/100</f>
        <v>0</v>
      </c>
    </row>
    <row r="70" spans="1:9" ht="13.5" thickBot="1">
      <c r="A70" s="157"/>
      <c r="B70" s="13" t="s">
        <v>12</v>
      </c>
      <c r="C70" s="251"/>
      <c r="D70" s="278"/>
      <c r="E70" s="179">
        <f>SUM(E67:E69)/100</f>
        <v>0</v>
      </c>
      <c r="F70" s="137"/>
      <c r="G70" s="182">
        <f>SUM(G67:G69)</f>
        <v>0</v>
      </c>
      <c r="H70" s="197">
        <f>I70</f>
        <v>0</v>
      </c>
      <c r="I70" s="254">
        <f>SUM(I67:I69)</f>
        <v>0</v>
      </c>
    </row>
    <row r="71" spans="1:9" ht="12.75">
      <c r="A71" s="157"/>
      <c r="B71" s="12" t="s">
        <v>30</v>
      </c>
      <c r="C71" s="79"/>
      <c r="D71" s="80"/>
      <c r="E71" s="173"/>
      <c r="F71" s="139"/>
      <c r="G71" s="183">
        <f>(E71/100)*(F71/100)</f>
        <v>0</v>
      </c>
      <c r="H71" s="188"/>
      <c r="I71" s="254">
        <f>(H71*F71)/100</f>
        <v>0</v>
      </c>
    </row>
    <row r="72" spans="1:9" ht="12.75">
      <c r="A72" s="157"/>
      <c r="B72" s="154"/>
      <c r="C72" s="79"/>
      <c r="D72" s="80"/>
      <c r="E72" s="174"/>
      <c r="F72" s="140"/>
      <c r="G72" s="184">
        <f>(E72/100)*(F72/100)</f>
        <v>0</v>
      </c>
      <c r="H72" s="189"/>
      <c r="I72" s="254">
        <f>(H72*G72)/100</f>
        <v>0</v>
      </c>
    </row>
    <row r="73" spans="1:9" ht="13.5" thickBot="1">
      <c r="A73" s="157"/>
      <c r="B73" s="154"/>
      <c r="C73" s="79"/>
      <c r="D73" s="80"/>
      <c r="E73" s="175"/>
      <c r="F73" s="141"/>
      <c r="G73" s="185">
        <f>(E73/100)*(F73/100)</f>
        <v>0</v>
      </c>
      <c r="H73" s="190"/>
      <c r="I73" s="254">
        <f>(H73*F73)/100</f>
        <v>0</v>
      </c>
    </row>
    <row r="74" spans="1:9" ht="13.5" thickBot="1">
      <c r="A74" s="157"/>
      <c r="B74" s="13" t="s">
        <v>12</v>
      </c>
      <c r="C74" s="251"/>
      <c r="D74" s="278"/>
      <c r="E74" s="179">
        <f>SUM(E71:E73)/100</f>
        <v>0</v>
      </c>
      <c r="F74" s="137"/>
      <c r="G74" s="182">
        <f>SUM(G71:G73)</f>
        <v>0</v>
      </c>
      <c r="H74" s="197">
        <f>I70</f>
        <v>0</v>
      </c>
      <c r="I74" s="254">
        <f>SUM(I71:I73)</f>
        <v>0</v>
      </c>
    </row>
    <row r="75" spans="1:9" ht="12.75">
      <c r="A75" s="157"/>
      <c r="B75" s="12" t="s">
        <v>31</v>
      </c>
      <c r="C75" s="79"/>
      <c r="D75" s="80"/>
      <c r="E75" s="173"/>
      <c r="F75" s="139"/>
      <c r="G75" s="183">
        <f>(E75/100)*(F75/100)</f>
        <v>0</v>
      </c>
      <c r="H75" s="188"/>
      <c r="I75" s="254">
        <f>(H75*F75)/100</f>
        <v>0</v>
      </c>
    </row>
    <row r="76" spans="1:9" ht="12.75">
      <c r="A76" s="157"/>
      <c r="B76" s="154"/>
      <c r="C76" s="79"/>
      <c r="D76" s="80"/>
      <c r="E76" s="174"/>
      <c r="F76" s="140"/>
      <c r="G76" s="184">
        <f>(E76/100)*(F76/100)</f>
        <v>0</v>
      </c>
      <c r="H76" s="189"/>
      <c r="I76" s="254">
        <f>(H76*F76)/100</f>
        <v>0</v>
      </c>
    </row>
    <row r="77" spans="1:9" ht="13.5" thickBot="1">
      <c r="A77" s="157"/>
      <c r="B77" s="154"/>
      <c r="C77" s="79"/>
      <c r="D77" s="80"/>
      <c r="E77" s="175"/>
      <c r="F77" s="141"/>
      <c r="G77" s="185">
        <f>(E77/100)*(F77/100)</f>
        <v>0</v>
      </c>
      <c r="H77" s="190"/>
      <c r="I77" s="254">
        <f>(H77*F77)/100</f>
        <v>0</v>
      </c>
    </row>
    <row r="78" spans="1:9" ht="13.5" thickBot="1">
      <c r="A78" s="157"/>
      <c r="B78" s="13" t="s">
        <v>12</v>
      </c>
      <c r="C78" s="251"/>
      <c r="D78" s="278"/>
      <c r="E78" s="179">
        <f>SUM(E75:E77)/100</f>
        <v>0</v>
      </c>
      <c r="F78" s="137"/>
      <c r="G78" s="182">
        <f>SUM(G75:G77)</f>
        <v>0</v>
      </c>
      <c r="H78" s="197">
        <f>I78</f>
        <v>0</v>
      </c>
      <c r="I78" s="254">
        <f>SUM(I75:I77)</f>
        <v>0</v>
      </c>
    </row>
    <row r="79" spans="1:9" ht="12.75">
      <c r="A79" s="157"/>
      <c r="B79" s="12" t="s">
        <v>199</v>
      </c>
      <c r="C79" s="79"/>
      <c r="D79" s="80"/>
      <c r="E79" s="173"/>
      <c r="F79" s="139"/>
      <c r="G79" s="183">
        <f>(E79/100)*(F79/100)</f>
        <v>0</v>
      </c>
      <c r="H79" s="188"/>
      <c r="I79" s="254">
        <f>(H79*F79)/100</f>
        <v>0</v>
      </c>
    </row>
    <row r="80" spans="1:9" ht="12.75">
      <c r="A80" s="157"/>
      <c r="B80" s="154"/>
      <c r="C80" s="79"/>
      <c r="D80" s="80"/>
      <c r="E80" s="174"/>
      <c r="F80" s="140"/>
      <c r="G80" s="184">
        <f>(E80/100)*(F80/100)</f>
        <v>0</v>
      </c>
      <c r="H80" s="189"/>
      <c r="I80" s="254">
        <f>(H80*F80)/100</f>
        <v>0</v>
      </c>
    </row>
    <row r="81" spans="1:9" ht="13.5" thickBot="1">
      <c r="A81" s="157"/>
      <c r="B81" s="154"/>
      <c r="C81" s="79"/>
      <c r="D81" s="80"/>
      <c r="E81" s="175"/>
      <c r="F81" s="141"/>
      <c r="G81" s="185">
        <f>(E81/100)*(F81/100)</f>
        <v>0</v>
      </c>
      <c r="H81" s="190"/>
      <c r="I81" s="254">
        <f>(H81*F81)/100</f>
        <v>0</v>
      </c>
    </row>
    <row r="82" spans="1:9" ht="13.5" thickBot="1">
      <c r="A82" s="157"/>
      <c r="B82" s="13" t="s">
        <v>12</v>
      </c>
      <c r="C82" s="251"/>
      <c r="D82" s="278"/>
      <c r="E82" s="179">
        <f>SUM(E79:E81)/100</f>
        <v>0</v>
      </c>
      <c r="F82" s="137"/>
      <c r="G82" s="182">
        <f>SUM(G79:G81)</f>
        <v>0</v>
      </c>
      <c r="H82" s="197">
        <f>I82</f>
        <v>0</v>
      </c>
      <c r="I82" s="254">
        <f>SUM(I79:I81)</f>
        <v>0</v>
      </c>
    </row>
    <row r="83" spans="1:9" ht="12.75">
      <c r="A83" s="157"/>
      <c r="B83" s="12" t="s">
        <v>33</v>
      </c>
      <c r="C83" s="79"/>
      <c r="D83" s="80"/>
      <c r="E83" s="173"/>
      <c r="F83" s="139"/>
      <c r="G83" s="183">
        <f>(E83/100)*(F83/100)</f>
        <v>0</v>
      </c>
      <c r="H83" s="188"/>
      <c r="I83" s="254">
        <f>(H83*F83)/100</f>
        <v>0</v>
      </c>
    </row>
    <row r="84" spans="1:9" ht="12.75">
      <c r="A84" s="157"/>
      <c r="B84" s="154"/>
      <c r="C84" s="79"/>
      <c r="D84" s="80"/>
      <c r="E84" s="174"/>
      <c r="F84" s="140"/>
      <c r="G84" s="184">
        <f>(E84/100)*(F84/100)</f>
        <v>0</v>
      </c>
      <c r="H84" s="189"/>
      <c r="I84" s="254">
        <f>(H84*F84)/100</f>
        <v>0</v>
      </c>
    </row>
    <row r="85" spans="1:9" ht="13.5" thickBot="1">
      <c r="A85" s="157"/>
      <c r="B85" s="154"/>
      <c r="C85" s="79"/>
      <c r="D85" s="80"/>
      <c r="E85" s="175"/>
      <c r="F85" s="141"/>
      <c r="G85" s="185">
        <f>(E85/100)*(F85/100)</f>
        <v>0</v>
      </c>
      <c r="H85" s="190"/>
      <c r="I85" s="254">
        <f>(H85*F85)/100</f>
        <v>0</v>
      </c>
    </row>
    <row r="86" spans="1:9" ht="13.5" thickBot="1">
      <c r="A86" s="157"/>
      <c r="B86" s="13" t="s">
        <v>12</v>
      </c>
      <c r="C86" s="251"/>
      <c r="D86" s="278"/>
      <c r="E86" s="179">
        <f>SUM(E83:E85)/100</f>
        <v>0</v>
      </c>
      <c r="F86" s="137"/>
      <c r="G86" s="182">
        <f>SUM(G83:G85)</f>
        <v>0</v>
      </c>
      <c r="H86" s="197">
        <f>I86</f>
        <v>0</v>
      </c>
      <c r="I86" s="254">
        <f>SUM(I83:I85)</f>
        <v>0</v>
      </c>
    </row>
    <row r="87" spans="1:9" ht="12.75">
      <c r="A87" s="157"/>
      <c r="B87" s="12" t="s">
        <v>197</v>
      </c>
      <c r="C87" s="79"/>
      <c r="D87" s="80"/>
      <c r="E87" s="173"/>
      <c r="F87" s="139"/>
      <c r="G87" s="183">
        <f>(E87/100)*(F87/100)</f>
        <v>0</v>
      </c>
      <c r="H87" s="188"/>
      <c r="I87" s="254">
        <f>(H87*F87)/100</f>
        <v>0</v>
      </c>
    </row>
    <row r="88" spans="1:9" ht="12.75">
      <c r="A88" s="157"/>
      <c r="B88" s="154"/>
      <c r="C88" s="79"/>
      <c r="D88" s="80"/>
      <c r="E88" s="174"/>
      <c r="F88" s="140"/>
      <c r="G88" s="184">
        <f>(E88/100)*(F88/100)</f>
        <v>0</v>
      </c>
      <c r="H88" s="189"/>
      <c r="I88" s="254">
        <f>(H88*F88)/100</f>
        <v>0</v>
      </c>
    </row>
    <row r="89" spans="1:9" ht="13.5" thickBot="1">
      <c r="A89" s="157"/>
      <c r="B89" s="155"/>
      <c r="C89" s="79"/>
      <c r="D89" s="80"/>
      <c r="E89" s="175"/>
      <c r="F89" s="141"/>
      <c r="G89" s="185">
        <f>(E89/100)*(F89/100)</f>
        <v>0</v>
      </c>
      <c r="H89" s="190"/>
      <c r="I89" s="254">
        <f>(H89*F89)/100</f>
        <v>0</v>
      </c>
    </row>
    <row r="90" spans="1:9" ht="13.5" thickBot="1">
      <c r="A90" s="157"/>
      <c r="B90" s="13" t="s">
        <v>12</v>
      </c>
      <c r="C90" s="251"/>
      <c r="D90" s="278"/>
      <c r="E90" s="180">
        <f>SUM(E87:E89)/100</f>
        <v>0</v>
      </c>
      <c r="F90" s="137"/>
      <c r="G90" s="182">
        <f>SUM(G87:G89)</f>
        <v>0</v>
      </c>
      <c r="H90" s="197">
        <f>I90</f>
        <v>0</v>
      </c>
      <c r="I90" s="254">
        <f>SUM(I87:I89)</f>
        <v>0</v>
      </c>
    </row>
    <row r="91" spans="1:8" ht="13.5" thickBot="1">
      <c r="A91" s="157"/>
      <c r="B91" s="56" t="s">
        <v>35</v>
      </c>
      <c r="C91" s="267" t="s">
        <v>36</v>
      </c>
      <c r="D91" s="268"/>
      <c r="E91" s="144"/>
      <c r="F91" s="16"/>
      <c r="G91" s="16"/>
      <c r="H91" s="196"/>
    </row>
    <row r="92" spans="1:8" ht="8.25" customHeight="1" thickBot="1">
      <c r="A92" s="53"/>
      <c r="B92" s="282"/>
      <c r="C92" s="283"/>
      <c r="D92" s="283"/>
      <c r="E92" s="283"/>
      <c r="F92" s="283"/>
      <c r="G92" s="283"/>
      <c r="H92" s="284"/>
    </row>
  </sheetData>
  <sheetProtection password="CA09" sheet="1" objects="1" scenarios="1"/>
  <mergeCells count="30">
    <mergeCell ref="B92:H92"/>
    <mergeCell ref="G2:H2"/>
    <mergeCell ref="C90:D90"/>
    <mergeCell ref="C74:D74"/>
    <mergeCell ref="C78:D78"/>
    <mergeCell ref="C82:D82"/>
    <mergeCell ref="C86:D86"/>
    <mergeCell ref="C58:D58"/>
    <mergeCell ref="C62:D62"/>
    <mergeCell ref="C66:D66"/>
    <mergeCell ref="C70:D70"/>
    <mergeCell ref="C41:D41"/>
    <mergeCell ref="C45:D45"/>
    <mergeCell ref="C52:D52"/>
    <mergeCell ref="C54:D54"/>
    <mergeCell ref="C49:D49"/>
    <mergeCell ref="C7:D7"/>
    <mergeCell ref="C11:D11"/>
    <mergeCell ref="C15:D15"/>
    <mergeCell ref="C21:D21"/>
    <mergeCell ref="A2:D2"/>
    <mergeCell ref="C91:D91"/>
    <mergeCell ref="C4:C5"/>
    <mergeCell ref="D4:D5"/>
    <mergeCell ref="A4:A5"/>
    <mergeCell ref="B4:B5"/>
    <mergeCell ref="C25:D25"/>
    <mergeCell ref="C29:D29"/>
    <mergeCell ref="C33:D33"/>
    <mergeCell ref="C37:D37"/>
  </mergeCells>
  <printOptions/>
  <pageMargins left="0.984251968503937" right="0.5118110236220472" top="0.3937007874015748" bottom="0.1968503937007874" header="0.5118110236220472" footer="0.4724409448818898"/>
  <pageSetup horizontalDpi="300" verticalDpi="300" orientation="portrait" paperSize="9" scale="52" r:id="rId4"/>
  <rowBreaks count="1" manualBreakCount="1">
    <brk id="50"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tblDirectLabourCost"/>
  <dimension ref="A1:I74"/>
  <sheetViews>
    <sheetView zoomScale="75" zoomScaleNormal="75" zoomScaleSheetLayoutView="25" workbookViewId="0" topLeftCell="C30">
      <selection activeCell="G50" sqref="G50:I74"/>
    </sheetView>
  </sheetViews>
  <sheetFormatPr defaultColWidth="9.140625" defaultRowHeight="24" customHeight="1"/>
  <cols>
    <col min="1" max="1" width="24.00390625" style="7" customWidth="1"/>
    <col min="2" max="2" width="9.28125" style="7" customWidth="1"/>
    <col min="3" max="3" width="25.57421875" style="7" customWidth="1"/>
    <col min="4" max="4" width="21.00390625" style="7" customWidth="1"/>
    <col min="5" max="5" width="25.00390625" style="7" customWidth="1"/>
    <col min="6" max="6" width="21.421875" style="7" customWidth="1"/>
    <col min="7" max="7" width="27.00390625" style="7" customWidth="1"/>
    <col min="8" max="8" width="14.00390625" style="7" customWidth="1"/>
    <col min="9" max="9" width="35.00390625" style="7" customWidth="1"/>
    <col min="10" max="16384" width="11.421875" style="0" customWidth="1"/>
  </cols>
  <sheetData>
    <row r="1" spans="1:9" s="18" customFormat="1" ht="24" customHeight="1">
      <c r="A1" s="63"/>
      <c r="B1" s="64"/>
      <c r="C1" s="64"/>
      <c r="D1" s="321" t="s">
        <v>200</v>
      </c>
      <c r="E1" s="321"/>
      <c r="F1" s="321"/>
      <c r="G1" s="64"/>
      <c r="H1" s="64"/>
      <c r="I1" s="65"/>
    </row>
    <row r="2" spans="1:9" s="7" customFormat="1" ht="24" customHeight="1">
      <c r="A2" s="295" t="s">
        <v>359</v>
      </c>
      <c r="B2" s="287"/>
      <c r="C2" s="287"/>
      <c r="D2" s="287"/>
      <c r="E2" s="287"/>
      <c r="F2" s="287"/>
      <c r="G2" s="287"/>
      <c r="H2" s="287"/>
      <c r="I2" s="312"/>
    </row>
    <row r="3" spans="1:9" ht="24" customHeight="1">
      <c r="A3" s="297"/>
      <c r="B3" s="298"/>
      <c r="C3" s="298"/>
      <c r="D3" s="298"/>
      <c r="E3" s="298"/>
      <c r="F3" s="298"/>
      <c r="G3" s="298"/>
      <c r="H3" s="298"/>
      <c r="I3" s="314"/>
    </row>
    <row r="4" spans="1:9" ht="24" customHeight="1">
      <c r="A4" s="11" t="s">
        <v>37</v>
      </c>
      <c r="B4" s="337"/>
      <c r="C4" s="338"/>
      <c r="D4" s="315"/>
      <c r="E4" s="316"/>
      <c r="F4" s="316"/>
      <c r="G4" s="317"/>
      <c r="H4" s="32" t="s">
        <v>38</v>
      </c>
      <c r="I4" s="199"/>
    </row>
    <row r="5" spans="1:9" ht="24" customHeight="1">
      <c r="A5" s="11" t="s">
        <v>39</v>
      </c>
      <c r="B5" s="287"/>
      <c r="C5" s="71" t="s">
        <v>40</v>
      </c>
      <c r="D5" s="84" t="s">
        <v>41</v>
      </c>
      <c r="E5" s="84" t="s">
        <v>42</v>
      </c>
      <c r="F5" s="287"/>
      <c r="G5" s="71" t="s">
        <v>43</v>
      </c>
      <c r="H5" s="84" t="s">
        <v>41</v>
      </c>
      <c r="I5" s="87" t="s">
        <v>42</v>
      </c>
    </row>
    <row r="6" spans="1:9" ht="24" customHeight="1">
      <c r="A6" s="291"/>
      <c r="B6" s="287"/>
      <c r="C6" s="69" t="s">
        <v>44</v>
      </c>
      <c r="D6" s="169">
        <f>'Staff List and Wages'!$E$7</f>
        <v>0</v>
      </c>
      <c r="E6" s="170">
        <f>'Staff List and Wages'!$H$7*12</f>
        <v>0</v>
      </c>
      <c r="F6" s="287"/>
      <c r="G6" s="69" t="s">
        <v>24</v>
      </c>
      <c r="H6" s="169">
        <f>'Staff List and Wages'!$E$52</f>
        <v>0</v>
      </c>
      <c r="I6" s="167">
        <f>'Staff List and Wages'!$H$52*12</f>
        <v>0</v>
      </c>
    </row>
    <row r="7" spans="1:9" ht="24" customHeight="1">
      <c r="A7" s="291"/>
      <c r="B7" s="287"/>
      <c r="C7" s="69" t="s">
        <v>45</v>
      </c>
      <c r="D7" s="169">
        <f>'Staff List and Wages'!$E$11</f>
        <v>0</v>
      </c>
      <c r="E7" s="170">
        <f>'Staff List and Wages'!$H$11*12</f>
        <v>0</v>
      </c>
      <c r="F7" s="287"/>
      <c r="G7" s="69" t="s">
        <v>46</v>
      </c>
      <c r="H7" s="169">
        <f>'Staff List and Wages'!$E$54</f>
        <v>0</v>
      </c>
      <c r="I7" s="167">
        <f>'Staff List and Wages'!$H$54*12</f>
        <v>0</v>
      </c>
    </row>
    <row r="8" spans="1:9" ht="24" customHeight="1">
      <c r="A8" s="291"/>
      <c r="B8" s="287"/>
      <c r="C8" s="69" t="s">
        <v>47</v>
      </c>
      <c r="D8" s="169">
        <f>'Staff List and Wages'!$E$15</f>
        <v>0</v>
      </c>
      <c r="E8" s="170">
        <f>'Staff List and Wages'!$H$15*12</f>
        <v>0</v>
      </c>
      <c r="F8" s="287"/>
      <c r="G8" s="69" t="s">
        <v>26</v>
      </c>
      <c r="H8" s="169">
        <f>'Staff List and Wages'!$E$58</f>
        <v>0</v>
      </c>
      <c r="I8" s="167">
        <f>'Staff List and Wages'!$H$58*12</f>
        <v>0</v>
      </c>
    </row>
    <row r="9" spans="1:9" ht="24" customHeight="1">
      <c r="A9" s="291"/>
      <c r="B9" s="287"/>
      <c r="C9" s="69" t="s">
        <v>15</v>
      </c>
      <c r="D9" s="169">
        <f>'Staff List and Wages'!$E$21</f>
        <v>0</v>
      </c>
      <c r="E9" s="170">
        <f>'Staff List and Wages'!$H$21*12</f>
        <v>0</v>
      </c>
      <c r="F9" s="287"/>
      <c r="G9" s="69" t="s">
        <v>27</v>
      </c>
      <c r="H9" s="169">
        <f>'Staff List and Wages'!$E$62</f>
        <v>0</v>
      </c>
      <c r="I9" s="167">
        <f>'Staff List and Wages'!$H$62*12</f>
        <v>0</v>
      </c>
    </row>
    <row r="10" spans="1:9" ht="24" customHeight="1">
      <c r="A10" s="291"/>
      <c r="B10" s="287"/>
      <c r="C10" s="69" t="s">
        <v>16</v>
      </c>
      <c r="D10" s="169">
        <f>'Staff List and Wages'!$E$25</f>
        <v>0</v>
      </c>
      <c r="E10" s="170">
        <f>'Staff List and Wages'!$H$25*12</f>
        <v>0</v>
      </c>
      <c r="F10" s="287"/>
      <c r="G10" s="69" t="s">
        <v>28</v>
      </c>
      <c r="H10" s="169">
        <f>'Staff List and Wages'!$E$66</f>
        <v>0</v>
      </c>
      <c r="I10" s="167">
        <f>'Staff List and Wages'!$H$66*12</f>
        <v>0</v>
      </c>
    </row>
    <row r="11" spans="1:9" ht="24" customHeight="1">
      <c r="A11" s="291"/>
      <c r="B11" s="287"/>
      <c r="C11" s="69" t="s">
        <v>17</v>
      </c>
      <c r="D11" s="169">
        <f>'Staff List and Wages'!$E$29</f>
        <v>0</v>
      </c>
      <c r="E11" s="170">
        <f>'Staff List and Wages'!$H$29*12</f>
        <v>0</v>
      </c>
      <c r="F11" s="287"/>
      <c r="G11" s="69" t="s">
        <v>29</v>
      </c>
      <c r="H11" s="169">
        <f>'Staff List and Wages'!$E$70</f>
        <v>0</v>
      </c>
      <c r="I11" s="167">
        <f>'Staff List and Wages'!$H$70*12</f>
        <v>0</v>
      </c>
    </row>
    <row r="12" spans="1:9" ht="24" customHeight="1">
      <c r="A12" s="291"/>
      <c r="B12" s="287"/>
      <c r="C12" s="69" t="s">
        <v>48</v>
      </c>
      <c r="D12" s="169">
        <f>'Staff List and Wages'!$E$33</f>
        <v>0</v>
      </c>
      <c r="E12" s="170">
        <f>'Staff List and Wages'!$H$33*12</f>
        <v>0</v>
      </c>
      <c r="F12" s="287"/>
      <c r="G12" s="69" t="s">
        <v>30</v>
      </c>
      <c r="H12" s="169">
        <f>'Staff List and Wages'!$E$74</f>
        <v>0</v>
      </c>
      <c r="I12" s="167">
        <f>'Staff List and Wages'!$H$74*12</f>
        <v>0</v>
      </c>
    </row>
    <row r="13" spans="1:9" ht="24" customHeight="1">
      <c r="A13" s="291"/>
      <c r="B13" s="287"/>
      <c r="C13" s="69" t="s">
        <v>19</v>
      </c>
      <c r="D13" s="169">
        <f>'Staff List and Wages'!$E$37</f>
        <v>0</v>
      </c>
      <c r="E13" s="170">
        <f>'Staff List and Wages'!$H$37*12</f>
        <v>0</v>
      </c>
      <c r="F13" s="287"/>
      <c r="G13" s="69" t="s">
        <v>31</v>
      </c>
      <c r="H13" s="169">
        <f>'Staff List and Wages'!$E$78</f>
        <v>0</v>
      </c>
      <c r="I13" s="167">
        <f>'Staff List and Wages'!$H$78*12</f>
        <v>0</v>
      </c>
    </row>
    <row r="14" spans="1:9" ht="24" customHeight="1">
      <c r="A14" s="291"/>
      <c r="B14" s="287"/>
      <c r="C14" s="69" t="s">
        <v>20</v>
      </c>
      <c r="D14" s="169">
        <f>'Staff List and Wages'!$E$41</f>
        <v>0</v>
      </c>
      <c r="E14" s="170">
        <f>'Staff List and Wages'!$H$41*12</f>
        <v>0</v>
      </c>
      <c r="F14" s="287"/>
      <c r="G14" s="69" t="s">
        <v>32</v>
      </c>
      <c r="H14" s="169">
        <f>'Staff List and Wages'!$E$82</f>
        <v>0</v>
      </c>
      <c r="I14" s="167">
        <f>'Staff List and Wages'!$H$82*12</f>
        <v>0</v>
      </c>
    </row>
    <row r="15" spans="1:9" ht="24" customHeight="1">
      <c r="A15" s="291"/>
      <c r="B15" s="287"/>
      <c r="C15" s="69" t="s">
        <v>211</v>
      </c>
      <c r="D15" s="85"/>
      <c r="E15" s="170">
        <f>'Staff List and Wages'!$H$45*12</f>
        <v>0</v>
      </c>
      <c r="F15" s="287"/>
      <c r="G15" s="69" t="s">
        <v>48</v>
      </c>
      <c r="H15" s="169">
        <f>'Staff List and Wages'!$E$86</f>
        <v>0</v>
      </c>
      <c r="I15" s="167">
        <f>'Staff List and Wages'!$H$86*12</f>
        <v>0</v>
      </c>
    </row>
    <row r="16" spans="1:9" ht="24" customHeight="1">
      <c r="A16" s="291"/>
      <c r="B16" s="287"/>
      <c r="C16" s="69" t="s">
        <v>49</v>
      </c>
      <c r="D16" s="333"/>
      <c r="E16" s="170">
        <f>'Staff List and Wages'!$H$49*12</f>
        <v>0</v>
      </c>
      <c r="F16" s="287"/>
      <c r="G16" s="69" t="s">
        <v>34</v>
      </c>
      <c r="H16" s="169">
        <f>'Staff List and Wages'!$E$90</f>
        <v>0</v>
      </c>
      <c r="I16" s="167">
        <f>'Staff List and Wages'!$H$90*12</f>
        <v>0</v>
      </c>
    </row>
    <row r="17" spans="1:9" ht="24" customHeight="1" thickBot="1">
      <c r="A17" s="291"/>
      <c r="B17" s="287"/>
      <c r="C17" s="69" t="s">
        <v>50</v>
      </c>
      <c r="D17" s="334"/>
      <c r="E17" s="228"/>
      <c r="F17" s="287"/>
      <c r="G17" s="69" t="s">
        <v>235</v>
      </c>
      <c r="H17" s="205"/>
      <c r="I17" s="229">
        <f>'Staff List and Wages'!$H$91</f>
        <v>0</v>
      </c>
    </row>
    <row r="18" spans="1:9" ht="24" customHeight="1" thickBot="1">
      <c r="A18" s="291"/>
      <c r="B18" s="287"/>
      <c r="C18" s="226" t="s">
        <v>51</v>
      </c>
      <c r="D18" s="227">
        <f>SUM(D6:D14)</f>
        <v>0</v>
      </c>
      <c r="E18" s="212">
        <f>SUM(E6:E17)</f>
        <v>0</v>
      </c>
      <c r="F18" s="313"/>
      <c r="G18" s="226" t="s">
        <v>51</v>
      </c>
      <c r="H18" s="232">
        <f>SUM(H6:H17)</f>
        <v>0</v>
      </c>
      <c r="I18" s="233">
        <f>SUM(I6:I17)</f>
        <v>0</v>
      </c>
    </row>
    <row r="19" spans="1:9" ht="24" customHeight="1">
      <c r="A19" s="20"/>
      <c r="B19" s="5"/>
      <c r="C19" s="72" t="s">
        <v>52</v>
      </c>
      <c r="D19" s="289" t="s">
        <v>53</v>
      </c>
      <c r="E19" s="290"/>
      <c r="F19" s="287"/>
      <c r="G19" s="69"/>
      <c r="H19" s="230" t="s">
        <v>52</v>
      </c>
      <c r="I19" s="231"/>
    </row>
    <row r="20" spans="1:9" ht="24" customHeight="1" thickBot="1">
      <c r="A20" s="11" t="s">
        <v>54</v>
      </c>
      <c r="B20" s="287"/>
      <c r="C20" s="287"/>
      <c r="D20" s="306" t="s">
        <v>55</v>
      </c>
      <c r="E20" s="306"/>
      <c r="F20" s="306"/>
      <c r="G20" s="234" t="s">
        <v>56</v>
      </c>
      <c r="H20" s="287"/>
      <c r="I20" s="312"/>
    </row>
    <row r="21" spans="1:9" ht="24" customHeight="1">
      <c r="A21" s="295"/>
      <c r="B21" s="287"/>
      <c r="C21" s="287"/>
      <c r="D21" s="292" t="s">
        <v>57</v>
      </c>
      <c r="E21" s="292"/>
      <c r="F21" s="296"/>
      <c r="G21" s="235"/>
      <c r="H21" s="313"/>
      <c r="I21" s="312"/>
    </row>
    <row r="22" spans="1:9" ht="24" customHeight="1">
      <c r="A22" s="295"/>
      <c r="B22" s="287"/>
      <c r="C22" s="287"/>
      <c r="D22" s="292" t="s">
        <v>58</v>
      </c>
      <c r="E22" s="292"/>
      <c r="F22" s="296"/>
      <c r="G22" s="236"/>
      <c r="H22" s="313"/>
      <c r="I22" s="312"/>
    </row>
    <row r="23" spans="1:9" ht="24" customHeight="1">
      <c r="A23" s="295"/>
      <c r="B23" s="287"/>
      <c r="C23" s="287"/>
      <c r="D23" s="292" t="s">
        <v>59</v>
      </c>
      <c r="E23" s="292"/>
      <c r="F23" s="296"/>
      <c r="G23" s="236"/>
      <c r="H23" s="313"/>
      <c r="I23" s="312"/>
    </row>
    <row r="24" spans="1:9" ht="24" customHeight="1">
      <c r="A24" s="295"/>
      <c r="B24" s="287"/>
      <c r="C24" s="287"/>
      <c r="D24" s="292" t="s">
        <v>60</v>
      </c>
      <c r="E24" s="292"/>
      <c r="F24" s="296"/>
      <c r="G24" s="236"/>
      <c r="H24" s="313"/>
      <c r="I24" s="312"/>
    </row>
    <row r="25" spans="1:9" ht="24" customHeight="1">
      <c r="A25" s="295"/>
      <c r="B25" s="287"/>
      <c r="C25" s="287"/>
      <c r="D25" s="292" t="s">
        <v>61</v>
      </c>
      <c r="E25" s="292"/>
      <c r="F25" s="296"/>
      <c r="G25" s="236"/>
      <c r="H25" s="313"/>
      <c r="I25" s="312"/>
    </row>
    <row r="26" spans="1:9" ht="24" customHeight="1">
      <c r="A26" s="295"/>
      <c r="B26" s="287"/>
      <c r="C26" s="287"/>
      <c r="D26" s="292" t="s">
        <v>90</v>
      </c>
      <c r="E26" s="292"/>
      <c r="F26" s="296"/>
      <c r="G26" s="236"/>
      <c r="H26" s="313"/>
      <c r="I26" s="312"/>
    </row>
    <row r="27" spans="1:9" ht="24" customHeight="1">
      <c r="A27" s="295"/>
      <c r="B27" s="287"/>
      <c r="C27" s="287"/>
      <c r="D27" s="292" t="s">
        <v>62</v>
      </c>
      <c r="E27" s="292"/>
      <c r="F27" s="296"/>
      <c r="G27" s="236"/>
      <c r="H27" s="313"/>
      <c r="I27" s="312"/>
    </row>
    <row r="28" spans="1:9" ht="24" customHeight="1">
      <c r="A28" s="295"/>
      <c r="B28" s="287"/>
      <c r="C28" s="287"/>
      <c r="D28" s="292" t="s">
        <v>63</v>
      </c>
      <c r="E28" s="292"/>
      <c r="F28" s="296"/>
      <c r="G28" s="236"/>
      <c r="H28" s="313"/>
      <c r="I28" s="312"/>
    </row>
    <row r="29" spans="1:9" ht="24" customHeight="1">
      <c r="A29" s="295"/>
      <c r="B29" s="287"/>
      <c r="C29" s="287"/>
      <c r="D29" s="292" t="s">
        <v>64</v>
      </c>
      <c r="E29" s="292"/>
      <c r="F29" s="296"/>
      <c r="G29" s="236"/>
      <c r="H29" s="313"/>
      <c r="I29" s="312"/>
    </row>
    <row r="30" spans="1:9" ht="24" customHeight="1">
      <c r="A30" s="295"/>
      <c r="B30" s="287"/>
      <c r="C30" s="287"/>
      <c r="D30" s="292" t="s">
        <v>65</v>
      </c>
      <c r="E30" s="292"/>
      <c r="F30" s="296"/>
      <c r="G30" s="236"/>
      <c r="H30" s="313"/>
      <c r="I30" s="312"/>
    </row>
    <row r="31" spans="1:9" ht="24" customHeight="1">
      <c r="A31" s="295"/>
      <c r="B31" s="287"/>
      <c r="C31" s="287"/>
      <c r="D31" s="292" t="s">
        <v>214</v>
      </c>
      <c r="E31" s="292"/>
      <c r="F31" s="296"/>
      <c r="G31" s="236"/>
      <c r="H31" s="313"/>
      <c r="I31" s="312"/>
    </row>
    <row r="32" spans="1:9" ht="24" customHeight="1">
      <c r="A32" s="295"/>
      <c r="B32" s="287"/>
      <c r="C32" s="287"/>
      <c r="D32" s="292" t="s">
        <v>66</v>
      </c>
      <c r="E32" s="292"/>
      <c r="F32" s="296"/>
      <c r="G32" s="236"/>
      <c r="H32" s="313"/>
      <c r="I32" s="312"/>
    </row>
    <row r="33" spans="1:9" ht="24" customHeight="1">
      <c r="A33" s="295"/>
      <c r="B33" s="287"/>
      <c r="C33" s="287"/>
      <c r="D33" s="292" t="s">
        <v>67</v>
      </c>
      <c r="E33" s="292"/>
      <c r="F33" s="296"/>
      <c r="G33" s="236"/>
      <c r="H33" s="313"/>
      <c r="I33" s="312"/>
    </row>
    <row r="34" spans="1:9" ht="24" customHeight="1" thickBot="1">
      <c r="A34" s="295"/>
      <c r="B34" s="287"/>
      <c r="C34" s="287"/>
      <c r="D34" s="292" t="s">
        <v>68</v>
      </c>
      <c r="E34" s="292"/>
      <c r="F34" s="296"/>
      <c r="G34" s="237"/>
      <c r="H34" s="313"/>
      <c r="I34" s="312"/>
    </row>
    <row r="35" spans="1:9" ht="24" customHeight="1" thickBot="1">
      <c r="A35" s="295"/>
      <c r="B35" s="287"/>
      <c r="C35" s="287"/>
      <c r="D35" s="306" t="s">
        <v>69</v>
      </c>
      <c r="E35" s="306"/>
      <c r="F35" s="307"/>
      <c r="G35" s="207">
        <f>SUM(G21:G34)</f>
        <v>0</v>
      </c>
      <c r="H35" s="313"/>
      <c r="I35" s="312"/>
    </row>
    <row r="36" spans="1:9" ht="24" customHeight="1">
      <c r="A36" s="295"/>
      <c r="B36" s="287"/>
      <c r="C36" s="287"/>
      <c r="D36" s="323"/>
      <c r="E36" s="324"/>
      <c r="F36" s="324"/>
      <c r="G36" s="325"/>
      <c r="H36" s="287"/>
      <c r="I36" s="312"/>
    </row>
    <row r="37" spans="1:9" ht="24" customHeight="1">
      <c r="A37" s="295"/>
      <c r="B37" s="287"/>
      <c r="C37" s="287"/>
      <c r="D37" s="326" t="s">
        <v>70</v>
      </c>
      <c r="E37" s="326"/>
      <c r="F37" s="326"/>
      <c r="G37" s="287"/>
      <c r="H37" s="287"/>
      <c r="I37" s="312"/>
    </row>
    <row r="38" spans="1:9" ht="24" customHeight="1" thickBot="1">
      <c r="A38" s="295"/>
      <c r="B38" s="287"/>
      <c r="C38" s="287"/>
      <c r="D38" s="326" t="s">
        <v>212</v>
      </c>
      <c r="E38" s="326"/>
      <c r="F38" s="326"/>
      <c r="G38" s="288"/>
      <c r="H38" s="287"/>
      <c r="I38" s="312"/>
    </row>
    <row r="39" spans="1:9" ht="24" customHeight="1">
      <c r="A39" s="295"/>
      <c r="B39" s="287"/>
      <c r="C39" s="287"/>
      <c r="D39" s="292" t="s">
        <v>213</v>
      </c>
      <c r="E39" s="292"/>
      <c r="F39" s="296"/>
      <c r="G39" s="238" t="e">
        <f>(G35/(D18+H18))*D18</f>
        <v>#DIV/0!</v>
      </c>
      <c r="H39" s="313"/>
      <c r="I39" s="312"/>
    </row>
    <row r="40" spans="1:9" ht="24" customHeight="1" thickBot="1">
      <c r="A40" s="295"/>
      <c r="B40" s="287"/>
      <c r="C40" s="287"/>
      <c r="D40" s="292" t="s">
        <v>71</v>
      </c>
      <c r="E40" s="292"/>
      <c r="F40" s="296"/>
      <c r="G40" s="239" t="e">
        <f>(G35/(D18+H18))*H18</f>
        <v>#DIV/0!</v>
      </c>
      <c r="H40" s="313"/>
      <c r="I40" s="312"/>
    </row>
    <row r="41" spans="1:9" ht="24" customHeight="1">
      <c r="A41" s="295"/>
      <c r="B41" s="287"/>
      <c r="C41" s="287"/>
      <c r="D41" s="301"/>
      <c r="E41" s="302"/>
      <c r="F41" s="302"/>
      <c r="G41" s="303"/>
      <c r="H41" s="287"/>
      <c r="I41" s="312"/>
    </row>
    <row r="42" spans="1:9" ht="24" customHeight="1" thickBot="1">
      <c r="A42" s="20"/>
      <c r="B42" s="287"/>
      <c r="C42" s="287"/>
      <c r="D42" s="304"/>
      <c r="E42" s="305"/>
      <c r="F42" s="305"/>
      <c r="G42" s="299"/>
      <c r="H42" s="288"/>
      <c r="I42" s="312"/>
    </row>
    <row r="43" spans="1:9" ht="24" customHeight="1">
      <c r="A43" s="11" t="s">
        <v>72</v>
      </c>
      <c r="B43" s="292" t="s">
        <v>73</v>
      </c>
      <c r="C43" s="296"/>
      <c r="D43" s="219">
        <f>E18</f>
        <v>0</v>
      </c>
      <c r="E43" s="318"/>
      <c r="F43" s="292" t="s">
        <v>74</v>
      </c>
      <c r="G43" s="296"/>
      <c r="H43" s="219">
        <f>I18</f>
        <v>0</v>
      </c>
      <c r="I43" s="319"/>
    </row>
    <row r="44" spans="1:9" ht="24" customHeight="1">
      <c r="A44" s="259"/>
      <c r="B44" s="292" t="s">
        <v>75</v>
      </c>
      <c r="C44" s="296"/>
      <c r="D44" s="242" t="e">
        <f>G39+G42</f>
        <v>#DIV/0!</v>
      </c>
      <c r="E44" s="299"/>
      <c r="F44" s="292" t="s">
        <v>76</v>
      </c>
      <c r="G44" s="296"/>
      <c r="H44" s="242" t="e">
        <f>G40</f>
        <v>#DIV/0!</v>
      </c>
      <c r="I44" s="320"/>
    </row>
    <row r="45" spans="1:9" ht="24" customHeight="1" thickBot="1">
      <c r="A45" s="300"/>
      <c r="B45" s="306" t="s">
        <v>77</v>
      </c>
      <c r="C45" s="307"/>
      <c r="D45" s="239" t="e">
        <f>SUM(D43:D44)</f>
        <v>#DIV/0!</v>
      </c>
      <c r="E45" s="240" t="s">
        <v>78</v>
      </c>
      <c r="F45" s="306" t="s">
        <v>79</v>
      </c>
      <c r="G45" s="307"/>
      <c r="H45" s="239" t="e">
        <f>SUM(H43:H44)</f>
        <v>#DIV/0!</v>
      </c>
      <c r="I45" s="243" t="s">
        <v>252</v>
      </c>
    </row>
    <row r="46" spans="1:9" ht="24" customHeight="1">
      <c r="A46" s="300"/>
      <c r="B46" s="287"/>
      <c r="C46" s="287"/>
      <c r="D46" s="241">
        <v>9</v>
      </c>
      <c r="E46" s="5" t="s">
        <v>80</v>
      </c>
      <c r="F46" s="287"/>
      <c r="G46" s="287"/>
      <c r="H46" s="241">
        <v>9</v>
      </c>
      <c r="I46" s="22" t="s">
        <v>81</v>
      </c>
    </row>
    <row r="47" spans="1:9" ht="24" customHeight="1">
      <c r="A47" s="260"/>
      <c r="B47" s="287"/>
      <c r="C47" s="287"/>
      <c r="D47" s="5"/>
      <c r="E47" s="5" t="s">
        <v>219</v>
      </c>
      <c r="F47" s="287"/>
      <c r="G47" s="287"/>
      <c r="H47" s="301"/>
      <c r="I47" s="319"/>
    </row>
    <row r="48" spans="1:9" ht="24" customHeight="1">
      <c r="A48" s="332" t="s">
        <v>82</v>
      </c>
      <c r="B48" s="306"/>
      <c r="C48" s="306"/>
      <c r="D48" s="306"/>
      <c r="E48" s="288"/>
      <c r="F48" s="287"/>
      <c r="G48" s="287"/>
      <c r="H48" s="304"/>
      <c r="I48" s="335"/>
    </row>
    <row r="49" spans="1:9" ht="24" customHeight="1" thickBot="1">
      <c r="A49" s="291"/>
      <c r="B49" s="292"/>
      <c r="C49" s="292"/>
      <c r="D49" s="292"/>
      <c r="E49" s="322"/>
      <c r="F49" s="288"/>
      <c r="G49" s="287"/>
      <c r="H49" s="336"/>
      <c r="I49" s="320"/>
    </row>
    <row r="50" spans="1:9" ht="24" customHeight="1">
      <c r="A50" s="293" t="s">
        <v>83</v>
      </c>
      <c r="B50" s="294"/>
      <c r="C50" s="294"/>
      <c r="D50" s="294"/>
      <c r="E50" s="294"/>
      <c r="F50" s="219">
        <f>D18</f>
        <v>0</v>
      </c>
      <c r="G50" s="313"/>
      <c r="H50" s="287"/>
      <c r="I50" s="312"/>
    </row>
    <row r="51" spans="1:9" ht="24" customHeight="1">
      <c r="A51" s="293" t="s">
        <v>84</v>
      </c>
      <c r="B51" s="294"/>
      <c r="C51" s="294"/>
      <c r="D51" s="294"/>
      <c r="E51" s="294"/>
      <c r="F51" s="220">
        <f>-(D11+D12)</f>
        <v>0</v>
      </c>
      <c r="G51" s="313"/>
      <c r="H51" s="287"/>
      <c r="I51" s="312"/>
    </row>
    <row r="52" spans="1:9" ht="24" customHeight="1">
      <c r="A52" s="293" t="s">
        <v>209</v>
      </c>
      <c r="B52" s="294"/>
      <c r="C52" s="294"/>
      <c r="D52" s="294"/>
      <c r="E52" s="294"/>
      <c r="F52" s="220">
        <f>-(D13+D14)</f>
        <v>0</v>
      </c>
      <c r="G52" s="313"/>
      <c r="H52" s="287"/>
      <c r="I52" s="312"/>
    </row>
    <row r="53" spans="1:9" ht="24" customHeight="1">
      <c r="A53" s="293" t="s">
        <v>210</v>
      </c>
      <c r="B53" s="294"/>
      <c r="C53" s="294"/>
      <c r="D53" s="294"/>
      <c r="E53" s="294"/>
      <c r="F53" s="236"/>
      <c r="G53" s="313"/>
      <c r="H53" s="287"/>
      <c r="I53" s="312"/>
    </row>
    <row r="54" spans="1:9" ht="24" customHeight="1">
      <c r="A54" s="293" t="s">
        <v>85</v>
      </c>
      <c r="B54" s="294"/>
      <c r="C54" s="294"/>
      <c r="D54" s="294"/>
      <c r="E54" s="294"/>
      <c r="F54" s="220">
        <f>-D17</f>
        <v>0</v>
      </c>
      <c r="G54" s="313"/>
      <c r="H54" s="287"/>
      <c r="I54" s="312"/>
    </row>
    <row r="55" spans="1:9" ht="24" customHeight="1">
      <c r="A55" s="330" t="s">
        <v>217</v>
      </c>
      <c r="B55" s="331"/>
      <c r="C55" s="331"/>
      <c r="D55" s="331"/>
      <c r="E55" s="331"/>
      <c r="F55" s="245">
        <f>SUM(F50:F54)</f>
        <v>0</v>
      </c>
      <c r="G55" s="313"/>
      <c r="H55" s="287"/>
      <c r="I55" s="312"/>
    </row>
    <row r="56" spans="1:9" ht="24" customHeight="1">
      <c r="A56" s="293" t="s">
        <v>86</v>
      </c>
      <c r="B56" s="294"/>
      <c r="C56" s="294"/>
      <c r="D56" s="294"/>
      <c r="E56" s="294"/>
      <c r="F56" s="220">
        <v>263</v>
      </c>
      <c r="G56" s="313"/>
      <c r="H56" s="287"/>
      <c r="I56" s="312"/>
    </row>
    <row r="57" spans="1:9" ht="24" customHeight="1">
      <c r="A57" s="293" t="s">
        <v>215</v>
      </c>
      <c r="B57" s="294"/>
      <c r="C57" s="294"/>
      <c r="D57" s="294"/>
      <c r="E57" s="294"/>
      <c r="F57" s="236"/>
      <c r="G57" s="313"/>
      <c r="H57" s="287"/>
      <c r="I57" s="312"/>
    </row>
    <row r="58" spans="1:9" ht="24" customHeight="1">
      <c r="A58" s="293" t="s">
        <v>202</v>
      </c>
      <c r="B58" s="294"/>
      <c r="C58" s="294"/>
      <c r="D58" s="294"/>
      <c r="E58" s="294"/>
      <c r="F58" s="236"/>
      <c r="G58" s="313"/>
      <c r="H58" s="287"/>
      <c r="I58" s="312"/>
    </row>
    <row r="59" spans="1:9" ht="24" customHeight="1">
      <c r="A59" s="293" t="s">
        <v>203</v>
      </c>
      <c r="B59" s="294"/>
      <c r="C59" s="294"/>
      <c r="D59" s="294"/>
      <c r="E59" s="294"/>
      <c r="F59" s="236"/>
      <c r="G59" s="313"/>
      <c r="H59" s="287"/>
      <c r="I59" s="312"/>
    </row>
    <row r="60" spans="1:9" ht="24" customHeight="1">
      <c r="A60" s="293" t="s">
        <v>204</v>
      </c>
      <c r="B60" s="294"/>
      <c r="C60" s="294"/>
      <c r="D60" s="294"/>
      <c r="E60" s="294"/>
      <c r="F60" s="236"/>
      <c r="G60" s="313"/>
      <c r="H60" s="287"/>
      <c r="I60" s="312"/>
    </row>
    <row r="61" spans="1:9" ht="24" customHeight="1">
      <c r="A61" s="293" t="s">
        <v>205</v>
      </c>
      <c r="B61" s="294"/>
      <c r="C61" s="294"/>
      <c r="D61" s="294"/>
      <c r="E61" s="294"/>
      <c r="F61" s="236"/>
      <c r="G61" s="313"/>
      <c r="H61" s="287"/>
      <c r="I61" s="312"/>
    </row>
    <row r="62" spans="1:9" ht="24" customHeight="1">
      <c r="A62" s="293" t="s">
        <v>216</v>
      </c>
      <c r="B62" s="294"/>
      <c r="C62" s="294"/>
      <c r="D62" s="294"/>
      <c r="E62" s="294"/>
      <c r="F62" s="236"/>
      <c r="G62" s="313"/>
      <c r="H62" s="287"/>
      <c r="I62" s="312"/>
    </row>
    <row r="63" spans="1:9" ht="24" customHeight="1">
      <c r="A63" s="293" t="s">
        <v>206</v>
      </c>
      <c r="B63" s="294"/>
      <c r="C63" s="294"/>
      <c r="D63" s="294"/>
      <c r="E63" s="294"/>
      <c r="F63" s="236"/>
      <c r="G63" s="313"/>
      <c r="H63" s="287"/>
      <c r="I63" s="312"/>
    </row>
    <row r="64" spans="1:9" ht="24" customHeight="1">
      <c r="A64" s="293" t="s">
        <v>207</v>
      </c>
      <c r="B64" s="294"/>
      <c r="C64" s="294"/>
      <c r="D64" s="294"/>
      <c r="E64" s="294"/>
      <c r="F64" s="236"/>
      <c r="G64" s="313"/>
      <c r="H64" s="287"/>
      <c r="I64" s="312"/>
    </row>
    <row r="65" spans="1:9" ht="24" customHeight="1">
      <c r="A65" s="291" t="s">
        <v>208</v>
      </c>
      <c r="B65" s="292"/>
      <c r="C65" s="292"/>
      <c r="D65" s="292"/>
      <c r="E65" s="244" t="s">
        <v>87</v>
      </c>
      <c r="F65" s="220">
        <f>SUM(F56:F64)</f>
        <v>263</v>
      </c>
      <c r="G65" s="313"/>
      <c r="H65" s="287"/>
      <c r="I65" s="312"/>
    </row>
    <row r="66" spans="1:9" ht="24" customHeight="1">
      <c r="A66" s="293" t="s">
        <v>360</v>
      </c>
      <c r="B66" s="294"/>
      <c r="C66" s="294"/>
      <c r="D66" s="294"/>
      <c r="E66" s="294"/>
      <c r="F66" s="236"/>
      <c r="G66" s="313"/>
      <c r="H66" s="287"/>
      <c r="I66" s="312"/>
    </row>
    <row r="67" spans="1:9" ht="24" customHeight="1">
      <c r="A67" s="293" t="s">
        <v>218</v>
      </c>
      <c r="B67" s="294"/>
      <c r="C67" s="294"/>
      <c r="D67" s="294"/>
      <c r="E67" s="294"/>
      <c r="F67" s="220">
        <f>F66*F65</f>
        <v>0</v>
      </c>
      <c r="G67" s="313"/>
      <c r="H67" s="287"/>
      <c r="I67" s="312"/>
    </row>
    <row r="68" spans="1:9" ht="24" customHeight="1">
      <c r="A68" s="293" t="s">
        <v>247</v>
      </c>
      <c r="B68" s="294"/>
      <c r="C68" s="294"/>
      <c r="D68" s="294"/>
      <c r="E68" s="294"/>
      <c r="F68" s="220">
        <f>F67*F55</f>
        <v>0</v>
      </c>
      <c r="G68" s="313"/>
      <c r="H68" s="287"/>
      <c r="I68" s="312"/>
    </row>
    <row r="69" spans="1:9" ht="24" customHeight="1" thickBot="1">
      <c r="A69" s="293" t="s">
        <v>256</v>
      </c>
      <c r="B69" s="294"/>
      <c r="C69" s="294"/>
      <c r="D69" s="294"/>
      <c r="E69" s="294"/>
      <c r="F69" s="221">
        <f>F68*60</f>
        <v>0</v>
      </c>
      <c r="G69" s="313"/>
      <c r="H69" s="287"/>
      <c r="I69" s="312"/>
    </row>
    <row r="70" spans="1:9" ht="24" customHeight="1">
      <c r="A70" s="297"/>
      <c r="B70" s="298"/>
      <c r="C70" s="298"/>
      <c r="D70" s="298"/>
      <c r="E70" s="298"/>
      <c r="F70" s="299"/>
      <c r="G70" s="287"/>
      <c r="H70" s="287"/>
      <c r="I70" s="312"/>
    </row>
    <row r="71" spans="1:9" ht="24" customHeight="1" thickBot="1">
      <c r="A71" s="291" t="s">
        <v>88</v>
      </c>
      <c r="B71" s="292"/>
      <c r="C71" s="292"/>
      <c r="D71" s="292"/>
      <c r="E71" s="86" t="s">
        <v>52</v>
      </c>
      <c r="F71" s="225"/>
      <c r="G71" s="287"/>
      <c r="H71" s="287"/>
      <c r="I71" s="312"/>
    </row>
    <row r="72" spans="1:9" ht="24" customHeight="1" thickBot="1">
      <c r="A72" s="291" t="s">
        <v>201</v>
      </c>
      <c r="B72" s="292"/>
      <c r="C72" s="292"/>
      <c r="D72" s="292"/>
      <c r="E72" s="224" t="s">
        <v>52</v>
      </c>
      <c r="F72" s="215" t="e">
        <f>D45/F69</f>
        <v>#DIV/0!</v>
      </c>
      <c r="G72" s="313"/>
      <c r="H72" s="287"/>
      <c r="I72" s="312"/>
    </row>
    <row r="73" spans="1:9" ht="24" customHeight="1">
      <c r="A73" s="295"/>
      <c r="B73" s="287"/>
      <c r="C73" s="287"/>
      <c r="D73" s="308"/>
      <c r="E73" s="323" t="s">
        <v>383</v>
      </c>
      <c r="F73" s="325"/>
      <c r="G73" s="313"/>
      <c r="H73" s="287"/>
      <c r="I73" s="312"/>
    </row>
    <row r="74" spans="1:9" ht="24" customHeight="1" thickBot="1">
      <c r="A74" s="309"/>
      <c r="B74" s="310"/>
      <c r="C74" s="310"/>
      <c r="D74" s="311"/>
      <c r="E74" s="327" t="s">
        <v>89</v>
      </c>
      <c r="F74" s="327"/>
      <c r="G74" s="328"/>
      <c r="H74" s="310"/>
      <c r="I74" s="329"/>
    </row>
  </sheetData>
  <sheetProtection password="CA09" sheet="1" objects="1" scenarios="1"/>
  <mergeCells count="80">
    <mergeCell ref="A63:E63"/>
    <mergeCell ref="A64:E64"/>
    <mergeCell ref="A67:E67"/>
    <mergeCell ref="A68:E68"/>
    <mergeCell ref="D16:D17"/>
    <mergeCell ref="H47:I49"/>
    <mergeCell ref="B4:C4"/>
    <mergeCell ref="B42:C42"/>
    <mergeCell ref="H42:I42"/>
    <mergeCell ref="D30:F30"/>
    <mergeCell ref="D31:F31"/>
    <mergeCell ref="D32:F32"/>
    <mergeCell ref="D33:F33"/>
    <mergeCell ref="D34:F34"/>
    <mergeCell ref="H20:I41"/>
    <mergeCell ref="A48:D48"/>
    <mergeCell ref="A50:E50"/>
    <mergeCell ref="A53:E53"/>
    <mergeCell ref="A51:E51"/>
    <mergeCell ref="B43:C43"/>
    <mergeCell ref="B44:C44"/>
    <mergeCell ref="B45:C45"/>
    <mergeCell ref="F43:G43"/>
    <mergeCell ref="F44:G44"/>
    <mergeCell ref="E74:F74"/>
    <mergeCell ref="G50:I74"/>
    <mergeCell ref="E73:F73"/>
    <mergeCell ref="A72:D72"/>
    <mergeCell ref="A54:E54"/>
    <mergeCell ref="A55:E55"/>
    <mergeCell ref="A56:E56"/>
    <mergeCell ref="A52:E52"/>
    <mergeCell ref="A57:E57"/>
    <mergeCell ref="A58:E58"/>
    <mergeCell ref="D25:F25"/>
    <mergeCell ref="D35:F35"/>
    <mergeCell ref="D39:F39"/>
    <mergeCell ref="D26:F26"/>
    <mergeCell ref="D27:F27"/>
    <mergeCell ref="D28:F28"/>
    <mergeCell ref="D1:F1"/>
    <mergeCell ref="F46:G49"/>
    <mergeCell ref="E48:E49"/>
    <mergeCell ref="D36:G36"/>
    <mergeCell ref="A49:D49"/>
    <mergeCell ref="D40:F40"/>
    <mergeCell ref="D37:F37"/>
    <mergeCell ref="D38:F38"/>
    <mergeCell ref="D24:F24"/>
    <mergeCell ref="D20:F20"/>
    <mergeCell ref="A73:D74"/>
    <mergeCell ref="A2:I2"/>
    <mergeCell ref="F5:F19"/>
    <mergeCell ref="A6:A18"/>
    <mergeCell ref="B5:B18"/>
    <mergeCell ref="A3:I3"/>
    <mergeCell ref="D4:G4"/>
    <mergeCell ref="E43:E44"/>
    <mergeCell ref="I43:I44"/>
    <mergeCell ref="D29:F29"/>
    <mergeCell ref="A71:D71"/>
    <mergeCell ref="A70:F70"/>
    <mergeCell ref="A44:A47"/>
    <mergeCell ref="D41:G42"/>
    <mergeCell ref="F45:G45"/>
    <mergeCell ref="A59:E59"/>
    <mergeCell ref="A60:E60"/>
    <mergeCell ref="A61:E61"/>
    <mergeCell ref="A62:E62"/>
    <mergeCell ref="A69:E69"/>
    <mergeCell ref="G37:G38"/>
    <mergeCell ref="D19:E19"/>
    <mergeCell ref="A65:D65"/>
    <mergeCell ref="A66:E66"/>
    <mergeCell ref="A21:A41"/>
    <mergeCell ref="B46:C47"/>
    <mergeCell ref="B20:C41"/>
    <mergeCell ref="D23:F23"/>
    <mergeCell ref="D21:F21"/>
    <mergeCell ref="D22:F22"/>
  </mergeCells>
  <printOptions horizontalCentered="1" verticalCentered="1"/>
  <pageMargins left="0.984251968503937" right="0.7874015748031497" top="0.7874015748031497" bottom="0.3937007874015748" header="0.5118110236220472" footer="0.5118110236220472"/>
  <pageSetup horizontalDpi="300" verticalDpi="300" orientation="portrait" paperSize="9" scale="41" r:id="rId4"/>
  <drawing r:id="rId3"/>
  <legacyDrawing r:id="rId2"/>
</worksheet>
</file>

<file path=xl/worksheets/sheet4.xml><?xml version="1.0" encoding="utf-8"?>
<worksheet xmlns="http://schemas.openxmlformats.org/spreadsheetml/2006/main" xmlns:r="http://schemas.openxmlformats.org/officeDocument/2006/relationships">
  <sheetPr codeName="tblIndirectCost"/>
  <dimension ref="A1:I70"/>
  <sheetViews>
    <sheetView zoomScale="75" zoomScaleNormal="75" workbookViewId="0" topLeftCell="A48">
      <selection activeCell="D67" sqref="D67"/>
    </sheetView>
  </sheetViews>
  <sheetFormatPr defaultColWidth="9.140625" defaultRowHeight="12.75"/>
  <cols>
    <col min="1" max="1" width="87.00390625" style="7" bestFit="1" customWidth="1"/>
    <col min="2" max="2" width="23.00390625" style="7" bestFit="1" customWidth="1"/>
    <col min="3" max="3" width="12.7109375" style="7" customWidth="1"/>
    <col min="4" max="4" width="43.421875" style="19" bestFit="1" customWidth="1"/>
    <col min="5" max="5" width="23.00390625" style="7" bestFit="1" customWidth="1"/>
    <col min="6" max="6" width="31.28125" style="33" customWidth="1"/>
    <col min="7" max="16384" width="11.421875" style="7" customWidth="1"/>
  </cols>
  <sheetData>
    <row r="1" spans="1:6" ht="31.5" customHeight="1">
      <c r="A1" s="364" t="s">
        <v>234</v>
      </c>
      <c r="B1" s="365"/>
      <c r="C1" s="365"/>
      <c r="D1" s="58"/>
      <c r="E1" s="58"/>
      <c r="F1" s="59"/>
    </row>
    <row r="2" spans="1:6" ht="31.5" customHeight="1">
      <c r="A2" s="369" t="s">
        <v>361</v>
      </c>
      <c r="B2" s="370"/>
      <c r="C2" s="370"/>
      <c r="D2" s="370"/>
      <c r="E2" s="370"/>
      <c r="F2" s="335"/>
    </row>
    <row r="3" spans="1:6" ht="31.5" customHeight="1" thickBot="1">
      <c r="A3" s="4"/>
      <c r="B3" s="24"/>
      <c r="C3" s="24"/>
      <c r="D3" s="23"/>
      <c r="E3" s="24"/>
      <c r="F3" s="25"/>
    </row>
    <row r="4" spans="1:6" ht="31.5" customHeight="1" thickBot="1">
      <c r="A4" s="26" t="s">
        <v>37</v>
      </c>
      <c r="B4" s="366"/>
      <c r="C4" s="367"/>
      <c r="D4" s="368"/>
      <c r="E4" s="66" t="s">
        <v>38</v>
      </c>
      <c r="F4" s="201"/>
    </row>
    <row r="5" spans="1:6" ht="30" customHeight="1">
      <c r="A5" s="92"/>
      <c r="B5" s="93" t="s">
        <v>220</v>
      </c>
      <c r="C5" s="93" t="s">
        <v>92</v>
      </c>
      <c r="D5" s="93" t="s">
        <v>93</v>
      </c>
      <c r="E5" s="93" t="s">
        <v>220</v>
      </c>
      <c r="F5" s="94" t="s">
        <v>94</v>
      </c>
    </row>
    <row r="6" spans="1:6" ht="30" customHeight="1">
      <c r="A6" s="95"/>
      <c r="B6" s="91" t="s">
        <v>95</v>
      </c>
      <c r="C6" s="96" t="s">
        <v>96</v>
      </c>
      <c r="D6" s="91" t="s">
        <v>97</v>
      </c>
      <c r="E6" s="91" t="s">
        <v>98</v>
      </c>
      <c r="F6" s="87" t="s">
        <v>99</v>
      </c>
    </row>
    <row r="7" spans="1:9" ht="30" customHeight="1">
      <c r="A7" s="95"/>
      <c r="B7" s="70" t="s">
        <v>156</v>
      </c>
      <c r="C7" s="91"/>
      <c r="D7" s="91"/>
      <c r="E7" s="70" t="s">
        <v>157</v>
      </c>
      <c r="F7" s="87" t="s">
        <v>100</v>
      </c>
      <c r="I7"/>
    </row>
    <row r="8" spans="1:6" ht="30" customHeight="1" thickBot="1">
      <c r="A8" s="97" t="s">
        <v>101</v>
      </c>
      <c r="B8" s="98" t="s">
        <v>52</v>
      </c>
      <c r="C8" s="99"/>
      <c r="D8" s="100" t="s">
        <v>87</v>
      </c>
      <c r="E8" s="98" t="s">
        <v>52</v>
      </c>
      <c r="F8" s="101"/>
    </row>
    <row r="9" spans="1:6" ht="8.25" customHeight="1">
      <c r="A9" s="371"/>
      <c r="B9" s="372"/>
      <c r="C9" s="372"/>
      <c r="D9" s="372"/>
      <c r="E9" s="372"/>
      <c r="F9" s="373"/>
    </row>
    <row r="10" spans="1:6" ht="30" customHeight="1" thickBot="1">
      <c r="A10" s="102" t="s">
        <v>158</v>
      </c>
      <c r="B10" s="103"/>
      <c r="C10" s="104"/>
      <c r="D10" s="70"/>
      <c r="E10" s="105"/>
      <c r="F10" s="106"/>
    </row>
    <row r="11" spans="1:6" ht="30" customHeight="1" thickBot="1">
      <c r="A11" s="28" t="s">
        <v>159</v>
      </c>
      <c r="B11" s="164"/>
      <c r="C11" s="29" t="s">
        <v>102</v>
      </c>
      <c r="D11" s="21" t="s">
        <v>103</v>
      </c>
      <c r="E11" s="164"/>
      <c r="F11" s="165">
        <f aca="true" t="shared" si="0" ref="F11:F27">B11+E11</f>
        <v>0</v>
      </c>
    </row>
    <row r="12" spans="1:6" ht="30" customHeight="1" thickBot="1">
      <c r="A12" s="28" t="s">
        <v>160</v>
      </c>
      <c r="B12" s="164"/>
      <c r="C12" s="29" t="s">
        <v>333</v>
      </c>
      <c r="D12" s="21" t="s">
        <v>104</v>
      </c>
      <c r="E12" s="164"/>
      <c r="F12" s="165">
        <f>B12+E12</f>
        <v>0</v>
      </c>
    </row>
    <row r="13" spans="1:6" ht="30" customHeight="1" thickBot="1">
      <c r="A13" s="28" t="s">
        <v>258</v>
      </c>
      <c r="B13" s="164"/>
      <c r="C13" s="29" t="s">
        <v>105</v>
      </c>
      <c r="D13" s="21"/>
      <c r="E13" s="164"/>
      <c r="F13" s="165">
        <f t="shared" si="0"/>
        <v>0</v>
      </c>
    </row>
    <row r="14" spans="1:6" ht="30" customHeight="1" thickBot="1">
      <c r="A14" s="28" t="s">
        <v>106</v>
      </c>
      <c r="B14" s="164"/>
      <c r="C14" s="29" t="s">
        <v>105</v>
      </c>
      <c r="D14" s="21"/>
      <c r="E14" s="164"/>
      <c r="F14" s="165">
        <f t="shared" si="0"/>
        <v>0</v>
      </c>
    </row>
    <row r="15" spans="1:6" ht="30" customHeight="1" thickBot="1">
      <c r="A15" s="28" t="s">
        <v>107</v>
      </c>
      <c r="B15" s="164"/>
      <c r="C15" s="29" t="s">
        <v>108</v>
      </c>
      <c r="D15" s="21"/>
      <c r="E15" s="164"/>
      <c r="F15" s="165">
        <f t="shared" si="0"/>
        <v>0</v>
      </c>
    </row>
    <row r="16" spans="1:6" ht="30" customHeight="1" thickBot="1">
      <c r="A16" s="28" t="s">
        <v>109</v>
      </c>
      <c r="B16" s="164"/>
      <c r="C16" s="29" t="s">
        <v>105</v>
      </c>
      <c r="D16" s="21"/>
      <c r="E16" s="164"/>
      <c r="F16" s="165">
        <f t="shared" si="0"/>
        <v>0</v>
      </c>
    </row>
    <row r="17" spans="1:6" ht="30" customHeight="1" thickBot="1">
      <c r="A17" s="28" t="s">
        <v>382</v>
      </c>
      <c r="B17" s="83"/>
      <c r="C17" s="29" t="s">
        <v>108</v>
      </c>
      <c r="D17" s="21"/>
      <c r="E17" s="111"/>
      <c r="F17" s="223"/>
    </row>
    <row r="18" spans="1:6" ht="30" customHeight="1" thickBot="1">
      <c r="A18" s="28" t="s">
        <v>110</v>
      </c>
      <c r="B18" s="164"/>
      <c r="C18" s="29"/>
      <c r="D18" s="21" t="s">
        <v>362</v>
      </c>
      <c r="E18" s="164"/>
      <c r="F18" s="165">
        <f t="shared" si="0"/>
        <v>0</v>
      </c>
    </row>
    <row r="19" spans="1:6" ht="30" customHeight="1" thickBot="1">
      <c r="A19" s="28" t="s">
        <v>111</v>
      </c>
      <c r="B19" s="164"/>
      <c r="C19" s="29"/>
      <c r="D19" s="21" t="s">
        <v>363</v>
      </c>
      <c r="E19" s="164"/>
      <c r="F19" s="165">
        <f t="shared" si="0"/>
        <v>0</v>
      </c>
    </row>
    <row r="20" spans="1:6" ht="30" customHeight="1" thickBot="1">
      <c r="A20" s="28" t="s">
        <v>112</v>
      </c>
      <c r="B20" s="164"/>
      <c r="C20" s="29"/>
      <c r="D20" s="21" t="s">
        <v>364</v>
      </c>
      <c r="E20" s="164"/>
      <c r="F20" s="165">
        <f t="shared" si="0"/>
        <v>0</v>
      </c>
    </row>
    <row r="21" spans="1:6" ht="30" customHeight="1" thickBot="1">
      <c r="A21" s="28" t="s">
        <v>113</v>
      </c>
      <c r="B21" s="164"/>
      <c r="C21" s="29"/>
      <c r="D21" s="21" t="s">
        <v>365</v>
      </c>
      <c r="E21" s="164"/>
      <c r="F21" s="165">
        <f t="shared" si="0"/>
        <v>0</v>
      </c>
    </row>
    <row r="22" spans="1:6" ht="30" customHeight="1" thickBot="1">
      <c r="A22" s="28" t="s">
        <v>221</v>
      </c>
      <c r="B22" s="164"/>
      <c r="C22" s="29" t="s">
        <v>114</v>
      </c>
      <c r="D22" s="21"/>
      <c r="E22" s="164"/>
      <c r="F22" s="165">
        <f t="shared" si="0"/>
        <v>0</v>
      </c>
    </row>
    <row r="23" spans="1:6" ht="30" customHeight="1" thickBot="1">
      <c r="A23" s="28" t="s">
        <v>115</v>
      </c>
      <c r="B23" s="164"/>
      <c r="C23" s="29" t="s">
        <v>116</v>
      </c>
      <c r="D23" s="21" t="s">
        <v>117</v>
      </c>
      <c r="E23" s="164"/>
      <c r="F23" s="165">
        <f t="shared" si="0"/>
        <v>0</v>
      </c>
    </row>
    <row r="24" spans="1:6" ht="30" customHeight="1" thickBot="1">
      <c r="A24" s="28" t="s">
        <v>118</v>
      </c>
      <c r="B24" s="164"/>
      <c r="C24" s="29" t="s">
        <v>105</v>
      </c>
      <c r="D24" s="21"/>
      <c r="E24" s="164"/>
      <c r="F24" s="165">
        <f t="shared" si="0"/>
        <v>0</v>
      </c>
    </row>
    <row r="25" spans="1:6" ht="30" customHeight="1" thickBot="1">
      <c r="A25" s="28" t="s">
        <v>119</v>
      </c>
      <c r="B25" s="164"/>
      <c r="C25" s="29" t="s">
        <v>105</v>
      </c>
      <c r="D25" s="21"/>
      <c r="E25" s="164"/>
      <c r="F25" s="165">
        <f t="shared" si="0"/>
        <v>0</v>
      </c>
    </row>
    <row r="26" spans="1:6" ht="30" customHeight="1" thickBot="1">
      <c r="A26" s="28" t="s">
        <v>120</v>
      </c>
      <c r="B26" s="164"/>
      <c r="C26" s="29"/>
      <c r="D26" s="15"/>
      <c r="E26" s="114"/>
      <c r="F26" s="166">
        <f t="shared" si="0"/>
        <v>0</v>
      </c>
    </row>
    <row r="27" spans="1:6" ht="30" customHeight="1" thickBot="1">
      <c r="A27" s="28" t="s">
        <v>121</v>
      </c>
      <c r="B27" s="164"/>
      <c r="C27" s="29"/>
      <c r="D27" s="15"/>
      <c r="E27" s="115"/>
      <c r="F27" s="166">
        <f t="shared" si="0"/>
        <v>0</v>
      </c>
    </row>
    <row r="28" spans="1:6" ht="30" customHeight="1">
      <c r="A28" s="27" t="s">
        <v>122</v>
      </c>
      <c r="B28" s="351"/>
      <c r="C28" s="352"/>
      <c r="D28" s="352"/>
      <c r="E28" s="352"/>
      <c r="F28" s="350"/>
    </row>
    <row r="29" spans="1:6" ht="30" customHeight="1" thickBot="1">
      <c r="A29" s="11" t="s">
        <v>224</v>
      </c>
      <c r="B29" s="351"/>
      <c r="C29" s="352"/>
      <c r="D29" s="352"/>
      <c r="E29" s="352"/>
      <c r="F29" s="350"/>
    </row>
    <row r="30" spans="1:6" ht="30" customHeight="1" thickBot="1">
      <c r="A30" s="28" t="s">
        <v>327</v>
      </c>
      <c r="B30" s="164"/>
      <c r="C30" s="112"/>
      <c r="D30" s="88" t="s">
        <v>178</v>
      </c>
      <c r="E30" s="164"/>
      <c r="F30" s="165">
        <f>B30+E30</f>
        <v>0</v>
      </c>
    </row>
    <row r="31" spans="1:6" ht="30" customHeight="1" thickBot="1">
      <c r="A31" s="28" t="s">
        <v>328</v>
      </c>
      <c r="B31" s="164"/>
      <c r="C31" s="112"/>
      <c r="D31" s="88" t="s">
        <v>179</v>
      </c>
      <c r="E31" s="164"/>
      <c r="F31" s="165">
        <f>B31+E31</f>
        <v>0</v>
      </c>
    </row>
    <row r="32" spans="1:6" ht="30" customHeight="1" thickBot="1">
      <c r="A32" s="28" t="s">
        <v>329</v>
      </c>
      <c r="B32" s="164"/>
      <c r="C32" s="112"/>
      <c r="D32" s="113" t="s">
        <v>225</v>
      </c>
      <c r="E32" s="164"/>
      <c r="F32" s="165">
        <f>B32+E32</f>
        <v>0</v>
      </c>
    </row>
    <row r="33" spans="1:6" ht="30" customHeight="1" thickBot="1">
      <c r="A33" s="28" t="s">
        <v>330</v>
      </c>
      <c r="B33" s="164"/>
      <c r="C33" s="112"/>
      <c r="D33" s="88" t="s">
        <v>227</v>
      </c>
      <c r="E33" s="164"/>
      <c r="F33" s="165">
        <f>B33+E33</f>
        <v>0</v>
      </c>
    </row>
    <row r="34" spans="1:6" ht="30" customHeight="1" thickBot="1">
      <c r="A34" s="28" t="s">
        <v>331</v>
      </c>
      <c r="B34" s="164"/>
      <c r="C34" s="112"/>
      <c r="D34" s="88" t="s">
        <v>226</v>
      </c>
      <c r="E34" s="164"/>
      <c r="F34" s="165">
        <f>B34+E34</f>
        <v>0</v>
      </c>
    </row>
    <row r="35" spans="1:6" ht="30" customHeight="1" thickBot="1">
      <c r="A35" s="11" t="s">
        <v>123</v>
      </c>
      <c r="B35" s="351"/>
      <c r="C35" s="352"/>
      <c r="D35" s="352"/>
      <c r="E35" s="352"/>
      <c r="F35" s="350"/>
    </row>
    <row r="36" spans="1:6" ht="30" customHeight="1" thickBot="1">
      <c r="A36" s="28" t="s">
        <v>228</v>
      </c>
      <c r="B36" s="164"/>
      <c r="C36" s="30"/>
      <c r="D36" s="21"/>
      <c r="E36" s="164"/>
      <c r="F36" s="165">
        <f aca="true" t="shared" si="1" ref="F36:F43">B36+E36</f>
        <v>0</v>
      </c>
    </row>
    <row r="37" spans="1:6" ht="30" customHeight="1" thickBot="1">
      <c r="A37" s="28" t="s">
        <v>124</v>
      </c>
      <c r="B37" s="164"/>
      <c r="C37" s="30"/>
      <c r="D37" s="21"/>
      <c r="E37" s="164"/>
      <c r="F37" s="165">
        <f t="shared" si="1"/>
        <v>0</v>
      </c>
    </row>
    <row r="38" spans="1:6" ht="30" customHeight="1" thickBot="1">
      <c r="A38" s="28" t="s">
        <v>125</v>
      </c>
      <c r="B38" s="164"/>
      <c r="C38" s="30"/>
      <c r="D38" s="21"/>
      <c r="E38" s="164"/>
      <c r="F38" s="165">
        <f t="shared" si="1"/>
        <v>0</v>
      </c>
    </row>
    <row r="39" spans="1:6" ht="30" customHeight="1" thickBot="1">
      <c r="A39" s="28" t="s">
        <v>248</v>
      </c>
      <c r="B39" s="164"/>
      <c r="C39" s="30"/>
      <c r="D39" s="21" t="s">
        <v>126</v>
      </c>
      <c r="E39" s="164"/>
      <c r="F39" s="165">
        <f t="shared" si="1"/>
        <v>0</v>
      </c>
    </row>
    <row r="40" spans="1:6" ht="30" customHeight="1" thickBot="1">
      <c r="A40" s="28" t="s">
        <v>249</v>
      </c>
      <c r="B40" s="164"/>
      <c r="C40" s="30"/>
      <c r="D40" s="21" t="s">
        <v>127</v>
      </c>
      <c r="E40" s="164"/>
      <c r="F40" s="165">
        <f t="shared" si="1"/>
        <v>0</v>
      </c>
    </row>
    <row r="41" spans="1:6" ht="30" customHeight="1" thickBot="1">
      <c r="A41" s="28" t="s">
        <v>250</v>
      </c>
      <c r="B41" s="164"/>
      <c r="C41" s="30"/>
      <c r="D41" s="21" t="s">
        <v>266</v>
      </c>
      <c r="E41" s="164"/>
      <c r="F41" s="165">
        <f t="shared" si="1"/>
        <v>0</v>
      </c>
    </row>
    <row r="42" spans="1:6" ht="30" customHeight="1" thickBot="1">
      <c r="A42" s="28" t="s">
        <v>128</v>
      </c>
      <c r="B42" s="164"/>
      <c r="C42" s="30"/>
      <c r="D42" s="21" t="s">
        <v>129</v>
      </c>
      <c r="E42" s="164"/>
      <c r="F42" s="165">
        <f t="shared" si="1"/>
        <v>0</v>
      </c>
    </row>
    <row r="43" spans="1:6" ht="30" customHeight="1" thickBot="1">
      <c r="A43" s="28" t="s">
        <v>130</v>
      </c>
      <c r="B43" s="164"/>
      <c r="C43" s="30"/>
      <c r="D43" s="21" t="s">
        <v>131</v>
      </c>
      <c r="E43" s="164"/>
      <c r="F43" s="165">
        <f t="shared" si="1"/>
        <v>0</v>
      </c>
    </row>
    <row r="44" spans="1:6" ht="30" customHeight="1" thickBot="1">
      <c r="A44" s="28" t="s">
        <v>132</v>
      </c>
      <c r="B44" s="164"/>
      <c r="C44" s="30"/>
      <c r="D44" s="15"/>
      <c r="E44" s="114"/>
      <c r="F44" s="166">
        <f>B44</f>
        <v>0</v>
      </c>
    </row>
    <row r="45" spans="1:6" ht="30" customHeight="1" thickBot="1">
      <c r="A45" s="11" t="s">
        <v>133</v>
      </c>
      <c r="B45" s="116"/>
      <c r="C45" s="361"/>
      <c r="D45" s="362"/>
      <c r="E45" s="362"/>
      <c r="F45" s="363"/>
    </row>
    <row r="46" spans="1:6" ht="30" customHeight="1" thickBot="1">
      <c r="A46" s="28" t="s">
        <v>134</v>
      </c>
      <c r="B46" s="164"/>
      <c r="C46" s="117"/>
      <c r="D46" s="70"/>
      <c r="E46" s="222"/>
      <c r="F46" s="219">
        <f>B46</f>
        <v>0</v>
      </c>
    </row>
    <row r="47" spans="1:6" ht="30" customHeight="1" thickBot="1">
      <c r="A47" s="28" t="s">
        <v>135</v>
      </c>
      <c r="B47" s="164"/>
      <c r="C47" s="117"/>
      <c r="D47" s="88" t="s">
        <v>136</v>
      </c>
      <c r="E47" s="216"/>
      <c r="F47" s="220">
        <f aca="true" t="shared" si="2" ref="F47:F53">B47+E47</f>
        <v>0</v>
      </c>
    </row>
    <row r="48" spans="1:6" ht="30" customHeight="1" thickBot="1">
      <c r="A48" s="28" t="s">
        <v>137</v>
      </c>
      <c r="B48" s="164"/>
      <c r="C48" s="112"/>
      <c r="D48" s="88" t="s">
        <v>138</v>
      </c>
      <c r="E48" s="216"/>
      <c r="F48" s="220">
        <f t="shared" si="2"/>
        <v>0</v>
      </c>
    </row>
    <row r="49" spans="1:6" ht="30" customHeight="1" thickBot="1">
      <c r="A49" s="28" t="s">
        <v>139</v>
      </c>
      <c r="B49" s="164"/>
      <c r="C49" s="118">
        <v>0.07</v>
      </c>
      <c r="D49" s="88" t="s">
        <v>222</v>
      </c>
      <c r="E49" s="216"/>
      <c r="F49" s="220">
        <f t="shared" si="2"/>
        <v>0</v>
      </c>
    </row>
    <row r="50" spans="1:6" ht="30" customHeight="1" thickBot="1">
      <c r="A50" s="28" t="s">
        <v>140</v>
      </c>
      <c r="B50" s="164"/>
      <c r="C50" s="118">
        <v>0.08</v>
      </c>
      <c r="D50" s="88" t="s">
        <v>223</v>
      </c>
      <c r="E50" s="216"/>
      <c r="F50" s="220">
        <f t="shared" si="2"/>
        <v>0</v>
      </c>
    </row>
    <row r="51" spans="1:6" ht="30" customHeight="1" thickBot="1">
      <c r="A51" s="28" t="s">
        <v>141</v>
      </c>
      <c r="B51" s="164"/>
      <c r="C51" s="117"/>
      <c r="D51" s="88" t="s">
        <v>142</v>
      </c>
      <c r="E51" s="216"/>
      <c r="F51" s="220">
        <f t="shared" si="2"/>
        <v>0</v>
      </c>
    </row>
    <row r="52" spans="1:6" ht="30" customHeight="1" thickBot="1">
      <c r="A52" s="31" t="s">
        <v>161</v>
      </c>
      <c r="B52" s="164"/>
      <c r="C52" s="117"/>
      <c r="D52" s="88"/>
      <c r="E52" s="216"/>
      <c r="F52" s="220">
        <f t="shared" si="2"/>
        <v>0</v>
      </c>
    </row>
    <row r="53" spans="1:6" ht="30" customHeight="1" thickBot="1">
      <c r="A53" s="31" t="s">
        <v>143</v>
      </c>
      <c r="B53" s="164"/>
      <c r="C53" s="117"/>
      <c r="D53" s="88" t="s">
        <v>144</v>
      </c>
      <c r="E53" s="216"/>
      <c r="F53" s="221">
        <f t="shared" si="2"/>
        <v>0</v>
      </c>
    </row>
    <row r="54" spans="1:6" ht="30" customHeight="1" thickBot="1">
      <c r="A54" s="31"/>
      <c r="B54" s="339"/>
      <c r="C54" s="340"/>
      <c r="D54" s="340"/>
      <c r="E54" s="340"/>
      <c r="F54" s="341"/>
    </row>
    <row r="55" spans="1:6" ht="30" customHeight="1" thickBot="1">
      <c r="A55" s="31" t="s">
        <v>162</v>
      </c>
      <c r="B55" s="164"/>
      <c r="C55" s="117"/>
      <c r="D55" s="88"/>
      <c r="E55" s="216"/>
      <c r="F55" s="219">
        <f>B55+E55</f>
        <v>0</v>
      </c>
    </row>
    <row r="56" spans="1:6" ht="30" customHeight="1" thickBot="1">
      <c r="A56" s="31" t="s">
        <v>145</v>
      </c>
      <c r="B56" s="164"/>
      <c r="C56" s="117"/>
      <c r="D56" s="70"/>
      <c r="E56" s="217"/>
      <c r="F56" s="220">
        <f>B56</f>
        <v>0</v>
      </c>
    </row>
    <row r="57" spans="1:6" ht="30" customHeight="1" thickBot="1">
      <c r="A57" s="31" t="s">
        <v>146</v>
      </c>
      <c r="B57" s="164"/>
      <c r="C57" s="117"/>
      <c r="D57" s="88" t="s">
        <v>147</v>
      </c>
      <c r="E57" s="216"/>
      <c r="F57" s="220">
        <f>B57+E57</f>
        <v>0</v>
      </c>
    </row>
    <row r="58" spans="1:6" ht="30" customHeight="1" thickBot="1">
      <c r="A58" s="31" t="s">
        <v>311</v>
      </c>
      <c r="B58" s="164"/>
      <c r="C58" s="117"/>
      <c r="D58" s="119" t="s">
        <v>149</v>
      </c>
      <c r="E58" s="218">
        <f>0.05*(E34+E46+E47+E52+E53+E55+E56+E57)</f>
        <v>0</v>
      </c>
      <c r="F58" s="221">
        <f>B58+E58</f>
        <v>0</v>
      </c>
    </row>
    <row r="59" spans="1:6" s="33" customFormat="1" ht="30" customHeight="1" thickBot="1">
      <c r="A59" s="102" t="s">
        <v>150</v>
      </c>
      <c r="B59" s="348"/>
      <c r="C59" s="349"/>
      <c r="D59" s="349"/>
      <c r="E59" s="349"/>
      <c r="F59" s="350"/>
    </row>
    <row r="60" spans="1:6" s="33" customFormat="1" ht="30" customHeight="1" thickBot="1">
      <c r="A60" s="102" t="s">
        <v>151</v>
      </c>
      <c r="B60" s="342"/>
      <c r="C60" s="343"/>
      <c r="D60" s="343"/>
      <c r="E60" s="343"/>
      <c r="F60" s="168">
        <f>SUM(F9:F59)</f>
        <v>0</v>
      </c>
    </row>
    <row r="61" spans="1:6" ht="30" customHeight="1" thickBot="1">
      <c r="A61" s="107"/>
      <c r="B61" s="351"/>
      <c r="C61" s="352"/>
      <c r="D61" s="352"/>
      <c r="E61" s="353"/>
      <c r="F61" s="354"/>
    </row>
    <row r="62" spans="1:6" ht="30" customHeight="1" thickBot="1">
      <c r="A62" s="108" t="s">
        <v>255</v>
      </c>
      <c r="B62" s="359">
        <f>'Direct Labour Cost'!$F$69</f>
        <v>0</v>
      </c>
      <c r="C62" s="360"/>
      <c r="D62" s="89" t="s">
        <v>152</v>
      </c>
      <c r="E62" s="261"/>
      <c r="F62" s="354"/>
    </row>
    <row r="63" spans="1:6" ht="30" customHeight="1" thickBot="1">
      <c r="A63" s="355"/>
      <c r="B63" s="356"/>
      <c r="C63" s="356"/>
      <c r="D63" s="290"/>
      <c r="E63" s="262"/>
      <c r="F63" s="354"/>
    </row>
    <row r="64" spans="1:6" s="33" customFormat="1" ht="30" customHeight="1" thickBot="1">
      <c r="A64" s="109" t="s">
        <v>153</v>
      </c>
      <c r="B64" s="342"/>
      <c r="C64" s="343"/>
      <c r="D64" s="344"/>
      <c r="E64" s="213" t="s">
        <v>154</v>
      </c>
      <c r="F64" s="215" t="e">
        <f>F60/B62</f>
        <v>#DIV/0!</v>
      </c>
    </row>
    <row r="65" spans="1:6" ht="30" customHeight="1" thickBot="1">
      <c r="A65" s="110" t="s">
        <v>155</v>
      </c>
      <c r="B65" s="345"/>
      <c r="C65" s="346"/>
      <c r="D65" s="347"/>
      <c r="E65" s="357" t="s">
        <v>381</v>
      </c>
      <c r="F65" s="358"/>
    </row>
    <row r="70" ht="15.75">
      <c r="F70" s="34"/>
    </row>
  </sheetData>
  <sheetProtection password="CA09" sheet="1" objects="1" scenarios="1"/>
  <mergeCells count="16">
    <mergeCell ref="B28:F29"/>
    <mergeCell ref="B35:F35"/>
    <mergeCell ref="C45:F45"/>
    <mergeCell ref="A1:C1"/>
    <mergeCell ref="B4:D4"/>
    <mergeCell ref="A2:F2"/>
    <mergeCell ref="A9:F9"/>
    <mergeCell ref="B54:F54"/>
    <mergeCell ref="B64:D65"/>
    <mergeCell ref="B59:F59"/>
    <mergeCell ref="B60:E61"/>
    <mergeCell ref="F61:F63"/>
    <mergeCell ref="E62:E63"/>
    <mergeCell ref="A63:D63"/>
    <mergeCell ref="E65:F65"/>
    <mergeCell ref="B62:C62"/>
  </mergeCells>
  <printOptions horizontalCentered="1"/>
  <pageMargins left="0.5905511811023623" right="0.1968503937007874" top="0.29527559055118113" bottom="0.1968503937007874" header="0.5118110236220472" footer="0.5118110236220472"/>
  <pageSetup orientation="portrait" paperSize="9" scale="41" r:id="rId4"/>
  <drawing r:id="rId3"/>
  <legacyDrawing r:id="rId2"/>
</worksheet>
</file>

<file path=xl/worksheets/sheet5.xml><?xml version="1.0" encoding="utf-8"?>
<worksheet xmlns="http://schemas.openxmlformats.org/spreadsheetml/2006/main" xmlns:r="http://schemas.openxmlformats.org/officeDocument/2006/relationships">
  <sheetPr codeName="tblAdministrativeCosts"/>
  <dimension ref="A1:F61"/>
  <sheetViews>
    <sheetView tabSelected="1" zoomScale="75" zoomScaleNormal="75" zoomScaleSheetLayoutView="50" workbookViewId="0" topLeftCell="B41">
      <selection activeCell="E58" sqref="E58"/>
    </sheetView>
  </sheetViews>
  <sheetFormatPr defaultColWidth="9.140625" defaultRowHeight="31.5" customHeight="1"/>
  <cols>
    <col min="1" max="1" width="87.8515625" style="35" customWidth="1"/>
    <col min="2" max="2" width="26.8515625" style="17" bestFit="1" customWidth="1"/>
    <col min="3" max="3" width="14.7109375" style="49" customWidth="1"/>
    <col min="4" max="4" width="35.8515625" style="17" bestFit="1" customWidth="1"/>
    <col min="5" max="5" width="26.00390625" style="17" customWidth="1"/>
    <col min="6" max="6" width="42.7109375" style="47" bestFit="1" customWidth="1"/>
    <col min="7" max="16384" width="11.421875" style="35" customWidth="1"/>
  </cols>
  <sheetData>
    <row r="1" spans="1:6" ht="31.5" customHeight="1">
      <c r="A1" s="364" t="s">
        <v>233</v>
      </c>
      <c r="B1" s="365"/>
      <c r="C1" s="365"/>
      <c r="D1" s="365"/>
      <c r="E1" s="51"/>
      <c r="F1" s="52"/>
    </row>
    <row r="2" spans="1:6" ht="31.5" customHeight="1">
      <c r="A2" s="374" t="s">
        <v>359</v>
      </c>
      <c r="B2" s="375"/>
      <c r="C2" s="375"/>
      <c r="D2" s="375"/>
      <c r="E2" s="375"/>
      <c r="F2" s="376"/>
    </row>
    <row r="3" spans="1:6" ht="31.5" customHeight="1" thickBot="1">
      <c r="A3" s="60"/>
      <c r="B3" s="61"/>
      <c r="C3" s="61"/>
      <c r="D3" s="61"/>
      <c r="E3" s="61"/>
      <c r="F3" s="62"/>
    </row>
    <row r="4" spans="1:6" ht="31.5" customHeight="1" thickBot="1">
      <c r="A4" s="130" t="s">
        <v>232</v>
      </c>
      <c r="B4" s="403"/>
      <c r="C4" s="404"/>
      <c r="D4" s="405"/>
      <c r="E4" s="67" t="s">
        <v>38</v>
      </c>
      <c r="F4" s="200"/>
    </row>
    <row r="5" spans="1:6" ht="31.5" customHeight="1">
      <c r="A5" s="406"/>
      <c r="B5" s="120" t="s">
        <v>91</v>
      </c>
      <c r="C5" s="121" t="s">
        <v>92</v>
      </c>
      <c r="D5" s="120" t="s">
        <v>163</v>
      </c>
      <c r="E5" s="120" t="s">
        <v>91</v>
      </c>
      <c r="F5" s="122" t="s">
        <v>94</v>
      </c>
    </row>
    <row r="6" spans="1:6" ht="31.5" customHeight="1">
      <c r="A6" s="407"/>
      <c r="B6" s="123" t="s">
        <v>98</v>
      </c>
      <c r="C6" s="124" t="s">
        <v>96</v>
      </c>
      <c r="D6" s="123" t="s">
        <v>97</v>
      </c>
      <c r="E6" s="123" t="s">
        <v>98</v>
      </c>
      <c r="F6" s="125" t="s">
        <v>99</v>
      </c>
    </row>
    <row r="7" spans="1:6" ht="31.5" customHeight="1">
      <c r="A7" s="407"/>
      <c r="B7" s="123" t="s">
        <v>164</v>
      </c>
      <c r="C7" s="124"/>
      <c r="D7" s="123"/>
      <c r="E7" s="123" t="s">
        <v>165</v>
      </c>
      <c r="F7" s="125" t="s">
        <v>100</v>
      </c>
    </row>
    <row r="8" spans="1:6" ht="31.5" customHeight="1" thickBot="1">
      <c r="A8" s="408"/>
      <c r="B8" s="98" t="s">
        <v>52</v>
      </c>
      <c r="C8" s="126"/>
      <c r="D8" s="100" t="s">
        <v>87</v>
      </c>
      <c r="E8" s="98" t="s">
        <v>52</v>
      </c>
      <c r="F8" s="127"/>
    </row>
    <row r="9" spans="1:6" ht="31.5" customHeight="1">
      <c r="A9" s="128" t="s">
        <v>166</v>
      </c>
      <c r="B9" s="409"/>
      <c r="C9" s="410"/>
      <c r="D9" s="410"/>
      <c r="E9" s="410"/>
      <c r="F9" s="411"/>
    </row>
    <row r="10" spans="1:6" ht="31.5" customHeight="1">
      <c r="A10" s="129"/>
      <c r="B10" s="412"/>
      <c r="C10" s="391"/>
      <c r="D10" s="391"/>
      <c r="E10" s="391"/>
      <c r="F10" s="413"/>
    </row>
    <row r="11" spans="1:6" ht="31.5" customHeight="1">
      <c r="A11" s="38" t="s">
        <v>193</v>
      </c>
      <c r="B11" s="81" t="e">
        <f>'Direct Labour Cost'!$G$40</f>
        <v>#DIV/0!</v>
      </c>
      <c r="C11" s="417"/>
      <c r="D11" s="418"/>
      <c r="E11" s="419"/>
      <c r="F11" s="82" t="e">
        <f>'Direct Labour Cost'!$H$45</f>
        <v>#DIV/0!</v>
      </c>
    </row>
    <row r="12" spans="1:6" ht="31.5" customHeight="1">
      <c r="A12" s="36"/>
      <c r="B12" s="414"/>
      <c r="C12" s="415"/>
      <c r="D12" s="415"/>
      <c r="E12" s="415"/>
      <c r="F12" s="416"/>
    </row>
    <row r="13" spans="1:6" ht="31.5" customHeight="1" thickBot="1">
      <c r="A13" s="39" t="s">
        <v>194</v>
      </c>
      <c r="B13" s="400"/>
      <c r="C13" s="401"/>
      <c r="D13" s="401"/>
      <c r="E13" s="401"/>
      <c r="F13" s="402"/>
    </row>
    <row r="14" spans="1:6" ht="31.5" customHeight="1" thickBot="1">
      <c r="A14" s="41" t="s">
        <v>251</v>
      </c>
      <c r="B14" s="159"/>
      <c r="C14" s="42">
        <v>0.04</v>
      </c>
      <c r="D14" s="43" t="s">
        <v>167</v>
      </c>
      <c r="E14" s="159"/>
      <c r="F14" s="160">
        <f aca="true" t="shared" si="0" ref="F14:F23">B14+E14</f>
        <v>0</v>
      </c>
    </row>
    <row r="15" spans="1:6" ht="31.5" customHeight="1" thickBot="1">
      <c r="A15" s="41" t="s">
        <v>168</v>
      </c>
      <c r="B15" s="159"/>
      <c r="C15" s="42">
        <v>0.07</v>
      </c>
      <c r="D15" s="44" t="s">
        <v>169</v>
      </c>
      <c r="E15" s="159"/>
      <c r="F15" s="160">
        <f t="shared" si="0"/>
        <v>0</v>
      </c>
    </row>
    <row r="16" spans="1:6" ht="31.5" customHeight="1" thickBot="1">
      <c r="A16" s="41" t="s">
        <v>170</v>
      </c>
      <c r="B16" s="159"/>
      <c r="C16" s="40">
        <v>0.2</v>
      </c>
      <c r="D16" s="44"/>
      <c r="E16" s="159"/>
      <c r="F16" s="160">
        <f t="shared" si="0"/>
        <v>0</v>
      </c>
    </row>
    <row r="17" spans="1:6" ht="31.5" customHeight="1" thickBot="1">
      <c r="A17" s="41" t="s">
        <v>229</v>
      </c>
      <c r="B17" s="159"/>
      <c r="C17" s="40">
        <v>0.07</v>
      </c>
      <c r="D17" s="44"/>
      <c r="E17" s="159"/>
      <c r="F17" s="160">
        <f t="shared" si="0"/>
        <v>0</v>
      </c>
    </row>
    <row r="18" spans="1:6" ht="31.5" customHeight="1" thickBot="1">
      <c r="A18" s="41" t="s">
        <v>171</v>
      </c>
      <c r="B18" s="159"/>
      <c r="C18" s="40">
        <v>0.2</v>
      </c>
      <c r="D18" s="44"/>
      <c r="E18" s="159"/>
      <c r="F18" s="160">
        <f t="shared" si="0"/>
        <v>0</v>
      </c>
    </row>
    <row r="19" spans="1:6" ht="31.5" customHeight="1" thickBot="1">
      <c r="A19" s="36" t="s">
        <v>172</v>
      </c>
      <c r="B19" s="132"/>
      <c r="C19" s="37">
        <v>0.2</v>
      </c>
      <c r="D19" s="44"/>
      <c r="E19" s="136"/>
      <c r="F19" s="211"/>
    </row>
    <row r="20" spans="1:6" ht="31.5" customHeight="1" thickBot="1">
      <c r="A20" s="41" t="s">
        <v>110</v>
      </c>
      <c r="B20" s="159"/>
      <c r="C20" s="40"/>
      <c r="D20" s="21" t="s">
        <v>376</v>
      </c>
      <c r="E20" s="159"/>
      <c r="F20" s="160">
        <f t="shared" si="0"/>
        <v>0</v>
      </c>
    </row>
    <row r="21" spans="1:6" ht="31.5" customHeight="1" thickBot="1">
      <c r="A21" s="41" t="s">
        <v>111</v>
      </c>
      <c r="B21" s="159"/>
      <c r="C21" s="40"/>
      <c r="D21" s="21" t="s">
        <v>377</v>
      </c>
      <c r="E21" s="159"/>
      <c r="F21" s="160">
        <f t="shared" si="0"/>
        <v>0</v>
      </c>
    </row>
    <row r="22" spans="1:6" ht="31.5" customHeight="1" thickBot="1">
      <c r="A22" s="41" t="s">
        <v>112</v>
      </c>
      <c r="B22" s="159"/>
      <c r="C22" s="40"/>
      <c r="D22" s="21" t="s">
        <v>378</v>
      </c>
      <c r="E22" s="159"/>
      <c r="F22" s="160">
        <f t="shared" si="0"/>
        <v>0</v>
      </c>
    </row>
    <row r="23" spans="1:6" ht="31.5" customHeight="1" thickBot="1">
      <c r="A23" s="41" t="s">
        <v>113</v>
      </c>
      <c r="B23" s="159"/>
      <c r="C23" s="40"/>
      <c r="D23" s="21" t="s">
        <v>379</v>
      </c>
      <c r="E23" s="159"/>
      <c r="F23" s="206">
        <f t="shared" si="0"/>
        <v>0</v>
      </c>
    </row>
    <row r="24" spans="1:6" ht="31.5" customHeight="1" thickBot="1">
      <c r="A24" s="41" t="s">
        <v>375</v>
      </c>
      <c r="B24" s="159"/>
      <c r="C24" s="40"/>
      <c r="D24" s="209"/>
      <c r="E24" s="210"/>
      <c r="F24" s="208">
        <f>B24+E24</f>
        <v>0</v>
      </c>
    </row>
    <row r="25" spans="1:6" ht="31.5" customHeight="1">
      <c r="A25" s="36"/>
      <c r="B25" s="400"/>
      <c r="C25" s="401"/>
      <c r="D25" s="401"/>
      <c r="E25" s="401"/>
      <c r="F25" s="402"/>
    </row>
    <row r="26" spans="1:6" ht="31.5" customHeight="1" thickBot="1">
      <c r="A26" s="38" t="s">
        <v>173</v>
      </c>
      <c r="B26" s="400"/>
      <c r="C26" s="401"/>
      <c r="D26" s="401"/>
      <c r="E26" s="401"/>
      <c r="F26" s="402"/>
    </row>
    <row r="27" spans="1:6" ht="31.5" customHeight="1" thickBot="1">
      <c r="A27" s="41" t="s">
        <v>174</v>
      </c>
      <c r="B27" s="159"/>
      <c r="C27" s="133"/>
      <c r="D27" s="123"/>
      <c r="E27" s="134"/>
      <c r="F27" s="161">
        <f>B27</f>
        <v>0</v>
      </c>
    </row>
    <row r="28" spans="1:6" ht="31.5" customHeight="1" thickBot="1">
      <c r="A28" s="383"/>
      <c r="B28" s="384"/>
      <c r="C28" s="384"/>
      <c r="D28" s="384"/>
      <c r="E28" s="384"/>
      <c r="F28" s="385"/>
    </row>
    <row r="29" spans="1:6" ht="31.5" customHeight="1" thickBot="1">
      <c r="A29" s="41" t="s">
        <v>332</v>
      </c>
      <c r="B29" s="159"/>
      <c r="C29" s="133"/>
      <c r="D29" s="135"/>
      <c r="E29" s="159"/>
      <c r="F29" s="160">
        <f>B29+E29</f>
        <v>0</v>
      </c>
    </row>
    <row r="30" spans="1:6" ht="31.5" customHeight="1" thickBot="1">
      <c r="A30" s="374"/>
      <c r="B30" s="375"/>
      <c r="C30" s="375"/>
      <c r="D30" s="375"/>
      <c r="E30" s="375"/>
      <c r="F30" s="376"/>
    </row>
    <row r="31" spans="1:6" ht="31.5" customHeight="1" thickBot="1">
      <c r="A31" s="41" t="s">
        <v>366</v>
      </c>
      <c r="B31" s="159"/>
      <c r="C31" s="40"/>
      <c r="D31" s="44"/>
      <c r="E31" s="159"/>
      <c r="F31" s="160">
        <f>B31+E31</f>
        <v>0</v>
      </c>
    </row>
    <row r="32" spans="1:6" ht="31.5" customHeight="1" thickBot="1">
      <c r="A32" s="374"/>
      <c r="B32" s="375"/>
      <c r="C32" s="375"/>
      <c r="D32" s="375"/>
      <c r="E32" s="375"/>
      <c r="F32" s="376"/>
    </row>
    <row r="33" spans="1:6" ht="31.5" customHeight="1" thickBot="1">
      <c r="A33" s="45" t="s">
        <v>175</v>
      </c>
      <c r="B33" s="159"/>
      <c r="C33" s="133"/>
      <c r="D33" s="123"/>
      <c r="E33" s="134"/>
      <c r="F33" s="162">
        <f>B33+E33</f>
        <v>0</v>
      </c>
    </row>
    <row r="34" spans="1:6" ht="31.5" customHeight="1" thickBot="1">
      <c r="A34" s="374"/>
      <c r="B34" s="375"/>
      <c r="C34" s="375"/>
      <c r="D34" s="375"/>
      <c r="E34" s="375"/>
      <c r="F34" s="376"/>
    </row>
    <row r="35" spans="1:6" ht="31.5" customHeight="1" thickBot="1">
      <c r="A35" s="45" t="s">
        <v>176</v>
      </c>
      <c r="B35" s="159"/>
      <c r="C35" s="40"/>
      <c r="D35" s="44" t="s">
        <v>177</v>
      </c>
      <c r="E35" s="159"/>
      <c r="F35" s="160">
        <f>B35+E35</f>
        <v>0</v>
      </c>
    </row>
    <row r="36" spans="1:6" ht="31.5" customHeight="1" thickBot="1">
      <c r="A36" s="374"/>
      <c r="B36" s="375"/>
      <c r="C36" s="375"/>
      <c r="D36" s="375"/>
      <c r="E36" s="375"/>
      <c r="F36" s="376"/>
    </row>
    <row r="37" spans="1:6" ht="31.5" customHeight="1" thickBot="1">
      <c r="A37" s="41" t="s">
        <v>230</v>
      </c>
      <c r="B37" s="159"/>
      <c r="C37" s="40"/>
      <c r="D37" s="44" t="s">
        <v>178</v>
      </c>
      <c r="E37" s="159"/>
      <c r="F37" s="160">
        <f>B37+E37</f>
        <v>0</v>
      </c>
    </row>
    <row r="38" spans="1:6" ht="31.5" customHeight="1" thickBot="1">
      <c r="A38" s="41" t="s">
        <v>231</v>
      </c>
      <c r="B38" s="159"/>
      <c r="C38" s="40"/>
      <c r="D38" s="44" t="s">
        <v>179</v>
      </c>
      <c r="E38" s="159"/>
      <c r="F38" s="160">
        <f>B38+E38</f>
        <v>0</v>
      </c>
    </row>
    <row r="39" spans="1:6" ht="31.5" customHeight="1" thickBot="1">
      <c r="A39" s="374"/>
      <c r="B39" s="375"/>
      <c r="C39" s="375"/>
      <c r="D39" s="375"/>
      <c r="E39" s="375"/>
      <c r="F39" s="376"/>
    </row>
    <row r="40" spans="1:6" ht="31.5" customHeight="1" thickBot="1">
      <c r="A40" s="41" t="s">
        <v>180</v>
      </c>
      <c r="B40" s="159"/>
      <c r="C40" s="40">
        <v>0.05</v>
      </c>
      <c r="D40" s="44" t="s">
        <v>181</v>
      </c>
      <c r="E40" s="159"/>
      <c r="F40" s="160">
        <f>B40+E40</f>
        <v>0</v>
      </c>
    </row>
    <row r="41" spans="1:6" ht="31.5" customHeight="1" thickBot="1">
      <c r="A41" s="374"/>
      <c r="B41" s="375"/>
      <c r="C41" s="375"/>
      <c r="D41" s="375"/>
      <c r="E41" s="375"/>
      <c r="F41" s="376"/>
    </row>
    <row r="42" spans="1:6" ht="31.5" customHeight="1" thickBot="1">
      <c r="A42" s="41" t="s">
        <v>182</v>
      </c>
      <c r="B42" s="159"/>
      <c r="C42" s="133"/>
      <c r="D42" s="123"/>
      <c r="E42" s="134"/>
      <c r="F42" s="162">
        <f>B42+E42</f>
        <v>0</v>
      </c>
    </row>
    <row r="43" spans="1:6" ht="31.5" customHeight="1" thickBot="1">
      <c r="A43" s="374"/>
      <c r="B43" s="375"/>
      <c r="C43" s="375"/>
      <c r="D43" s="375"/>
      <c r="E43" s="375"/>
      <c r="F43" s="376"/>
    </row>
    <row r="44" spans="1:6" ht="31.5" customHeight="1" thickBot="1">
      <c r="A44" s="41" t="s">
        <v>183</v>
      </c>
      <c r="B44" s="159"/>
      <c r="C44" s="133"/>
      <c r="D44" s="123"/>
      <c r="E44" s="134"/>
      <c r="F44" s="162">
        <f>B44+E44</f>
        <v>0</v>
      </c>
    </row>
    <row r="45" spans="1:6" ht="31.5" customHeight="1" thickBot="1">
      <c r="A45" s="374"/>
      <c r="B45" s="375"/>
      <c r="C45" s="375"/>
      <c r="D45" s="375"/>
      <c r="E45" s="375"/>
      <c r="F45" s="376"/>
    </row>
    <row r="46" spans="1:6" ht="31.5" customHeight="1" thickBot="1">
      <c r="A46" s="41" t="s">
        <v>184</v>
      </c>
      <c r="B46" s="159"/>
      <c r="C46" s="40"/>
      <c r="D46" s="44" t="s">
        <v>185</v>
      </c>
      <c r="E46" s="159"/>
      <c r="F46" s="160">
        <f>B46+E46</f>
        <v>0</v>
      </c>
    </row>
    <row r="47" spans="1:6" ht="31.5" customHeight="1" thickBot="1">
      <c r="A47" s="374"/>
      <c r="B47" s="375"/>
      <c r="C47" s="375"/>
      <c r="D47" s="375"/>
      <c r="E47" s="375"/>
      <c r="F47" s="376"/>
    </row>
    <row r="48" spans="1:6" ht="31.5" customHeight="1" thickBot="1">
      <c r="A48" s="41" t="s">
        <v>186</v>
      </c>
      <c r="B48" s="159"/>
      <c r="C48" s="40"/>
      <c r="D48" s="44" t="s">
        <v>187</v>
      </c>
      <c r="E48" s="159"/>
      <c r="F48" s="160">
        <f>B48+E48</f>
        <v>0</v>
      </c>
    </row>
    <row r="49" spans="1:6" ht="31.5" customHeight="1" thickBot="1">
      <c r="A49" s="383"/>
      <c r="B49" s="384"/>
      <c r="C49" s="384"/>
      <c r="D49" s="384"/>
      <c r="E49" s="384"/>
      <c r="F49" s="385"/>
    </row>
    <row r="50" spans="1:6" ht="31.5" customHeight="1" thickBot="1">
      <c r="A50" s="131" t="s">
        <v>148</v>
      </c>
      <c r="B50" s="159"/>
      <c r="C50" s="40"/>
      <c r="D50" s="44" t="s">
        <v>188</v>
      </c>
      <c r="E50" s="163">
        <f>0.05*(F27+F29+F31+F33+F35+F37*F38+F40+F42+F44+F46+F48)</f>
        <v>0</v>
      </c>
      <c r="F50" s="160">
        <f>B50+E50</f>
        <v>0</v>
      </c>
    </row>
    <row r="51" spans="1:6" ht="31.5" customHeight="1" thickBot="1">
      <c r="A51" s="386"/>
      <c r="B51" s="387"/>
      <c r="C51" s="387"/>
      <c r="D51" s="387"/>
      <c r="E51" s="387"/>
      <c r="F51" s="376"/>
    </row>
    <row r="52" spans="1:6" ht="31.5" customHeight="1" thickBot="1">
      <c r="A52" s="36" t="s">
        <v>189</v>
      </c>
      <c r="B52" s="393"/>
      <c r="C52" s="394"/>
      <c r="D52" s="389"/>
      <c r="E52" s="389"/>
      <c r="F52" s="212" t="e">
        <f>SUM(F11:F50)</f>
        <v>#DIV/0!</v>
      </c>
    </row>
    <row r="53" spans="1:6" ht="31.5" customHeight="1">
      <c r="A53" s="36"/>
      <c r="B53" s="395"/>
      <c r="C53" s="390"/>
      <c r="D53" s="384"/>
      <c r="E53" s="390"/>
      <c r="F53" s="388"/>
    </row>
    <row r="54" spans="1:6" ht="31.5" customHeight="1" thickBot="1">
      <c r="A54" s="36" t="s">
        <v>255</v>
      </c>
      <c r="B54" s="396"/>
      <c r="C54" s="397"/>
      <c r="D54" s="384"/>
      <c r="E54" s="390"/>
      <c r="F54" s="388"/>
    </row>
    <row r="55" spans="1:6" ht="31.5" customHeight="1" thickBot="1">
      <c r="A55" s="41" t="s">
        <v>190</v>
      </c>
      <c r="B55" s="398">
        <f>'Direct Labour Cost'!$F$69</f>
        <v>0</v>
      </c>
      <c r="C55" s="399"/>
      <c r="D55" s="391"/>
      <c r="E55" s="392"/>
      <c r="F55" s="388"/>
    </row>
    <row r="56" spans="1:6" s="47" customFormat="1" ht="31.5" customHeight="1" thickBot="1">
      <c r="A56" s="46" t="s">
        <v>191</v>
      </c>
      <c r="B56" s="377"/>
      <c r="C56" s="378"/>
      <c r="D56" s="379"/>
      <c r="E56" s="213" t="s">
        <v>154</v>
      </c>
      <c r="F56" s="214" t="e">
        <f>F52/B55</f>
        <v>#DIV/0!</v>
      </c>
    </row>
    <row r="57" spans="1:6" ht="31.5" customHeight="1" thickBot="1">
      <c r="A57" s="48" t="s">
        <v>192</v>
      </c>
      <c r="B57" s="380"/>
      <c r="C57" s="381"/>
      <c r="D57" s="382"/>
      <c r="E57" s="357" t="s">
        <v>380</v>
      </c>
      <c r="F57" s="358"/>
    </row>
    <row r="60" ht="31.5" customHeight="1">
      <c r="F60" s="33"/>
    </row>
    <row r="61" ht="31.5" customHeight="1">
      <c r="B61" s="50"/>
    </row>
  </sheetData>
  <sheetProtection password="CA09" sheet="1" objects="1" scenarios="1"/>
  <mergeCells count="26">
    <mergeCell ref="B25:F26"/>
    <mergeCell ref="A28:F28"/>
    <mergeCell ref="A1:D1"/>
    <mergeCell ref="B4:D4"/>
    <mergeCell ref="A2:F2"/>
    <mergeCell ref="A5:A8"/>
    <mergeCell ref="B9:F10"/>
    <mergeCell ref="B12:F13"/>
    <mergeCell ref="C11:E11"/>
    <mergeCell ref="A43:F43"/>
    <mergeCell ref="A45:F45"/>
    <mergeCell ref="A47:F47"/>
    <mergeCell ref="A32:F32"/>
    <mergeCell ref="A34:F34"/>
    <mergeCell ref="A36:F36"/>
    <mergeCell ref="A39:F39"/>
    <mergeCell ref="A30:F30"/>
    <mergeCell ref="B56:D57"/>
    <mergeCell ref="A49:F49"/>
    <mergeCell ref="A51:F51"/>
    <mergeCell ref="F53:F55"/>
    <mergeCell ref="D52:E55"/>
    <mergeCell ref="B52:C54"/>
    <mergeCell ref="E57:F57"/>
    <mergeCell ref="B55:C55"/>
    <mergeCell ref="A41:F41"/>
  </mergeCells>
  <printOptions/>
  <pageMargins left="0.7874015748031497" right="0.3937007874015748" top="0.7874015748031497" bottom="0.5905511811023623" header="0.5118110236220472" footer="0.5118110236220472"/>
  <pageSetup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marap1</dc:creator>
  <cp:keywords/>
  <dc:description/>
  <cp:lastModifiedBy>heinz</cp:lastModifiedBy>
  <cp:lastPrinted>2003-03-04T11:15:41Z</cp:lastPrinted>
  <dcterms:created xsi:type="dcterms:W3CDTF">2002-10-10T13:39:54Z</dcterms:created>
  <dcterms:modified xsi:type="dcterms:W3CDTF">2005-05-11T22:38:50Z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-551131974</vt:i4>
  </property>
  <property fmtid="{D5CDD505-2E9C-101B-9397-08002B2CF9AE}" pid="3" name="_EmailSubject">
    <vt:lpwstr>Excel Dateien fuer Zertifizierung</vt:lpwstr>
  </property>
  <property fmtid="{D5CDD505-2E9C-101B-9397-08002B2CF9AE}" pid="4" name="_AuthorEmail">
    <vt:lpwstr>Raphael.Majeed@uniklinikum-giessen.de</vt:lpwstr>
  </property>
  <property fmtid="{D5CDD505-2E9C-101B-9397-08002B2CF9AE}" pid="5" name="_AuthorEmailDisplayName">
    <vt:lpwstr>Majeed, Raphael</vt:lpwstr>
  </property>
  <property fmtid="{D5CDD505-2E9C-101B-9397-08002B2CF9AE}" pid="6" name="_PreviousAdHocReviewCycleID">
    <vt:i4>-1388695008</vt:i4>
  </property>
  <property fmtid="{D5CDD505-2E9C-101B-9397-08002B2CF9AE}" pid="7" name="_ReviewingToolsShownOnce">
    <vt:lpwstr/>
  </property>
</Properties>
</file>